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4245" tabRatio="699" activeTab="8"/>
  </bookViews>
  <sheets>
    <sheet name="Лист1" sheetId="1" r:id="rId1"/>
    <sheet name="Лист2" sheetId="2" r:id="rId2"/>
    <sheet name="Лист 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2">'Лист 3'!$A$1:$C$62</definedName>
  </definedNames>
  <calcPr fullCalcOnLoad="1"/>
</workbook>
</file>

<file path=xl/sharedStrings.xml><?xml version="1.0" encoding="utf-8"?>
<sst xmlns="http://schemas.openxmlformats.org/spreadsheetml/2006/main" count="304" uniqueCount="244">
  <si>
    <t>Завідувачі відділів: капітального будівництва (технічного переозброєння), матеріально-технічного постачання, технічної документації (оформлення та випуск проектів)</t>
  </si>
  <si>
    <t>Завідувачі (начальники) секторів (груп), які входять до складу планово-виробничого відділу, відділів: стандартизації, науково-технічної інформації, проектного кабінету; завідувачі (начальники) відділів: юридичного, соціального розвитку, науково-технічної інформації, кадрів, першого; начальник проектного кабінету; завідувач (начальник) технічного архіву; начальник штабу цивільної оборони</t>
  </si>
  <si>
    <t xml:space="preserve">Примітка : </t>
  </si>
  <si>
    <t xml:space="preserve">** розміри посадових окладів працівників з охорони праці визначаються в колективних договорах підприємств з дотриманням встановлених у цьому додатку мінімальних гарантованих розмірів посадових окладів тих категорій працівників, до яких вони належать за посадами. </t>
  </si>
  <si>
    <t>Мінімальні гарантовані розміри та коефіцієнти міжпосадових співвідношень розмірів посадових окладів  керівників, професіоналів і фахівців госпрозрахункових науково-дослідних, конструкторських, технологічних, проектних, вишукувальних та інших наукових організацій</t>
  </si>
  <si>
    <r>
      <t>І група</t>
    </r>
    <r>
      <rPr>
        <sz val="11"/>
        <rFont val="Arial Cyr"/>
        <family val="0"/>
      </rPr>
      <t xml:space="preserve"> -  сільгосппідприємства Автономної Республіки Крим  (крім гірських і передгірних), Запорізької, Дніпропетровської, Миколаївської, Одеської і Херсонської областей;</t>
    </r>
  </si>
  <si>
    <r>
      <t>ІІ група</t>
    </r>
    <r>
      <rPr>
        <sz val="11"/>
        <rFont val="Arial Cyr"/>
        <family val="0"/>
      </rPr>
      <t xml:space="preserve"> - сільгосппідприємства Вінницької, Луганської, Донецької, Кіровоградської,  Полтавської, Тернопільської, Харківської, Черкаської, Чернівецької (крім гірських   і передгірних), лісостепові підприємства  Житомирської, Київської, Львівської,  Сумської,  Хмельницької та Чернігівської областей;</t>
    </r>
  </si>
  <si>
    <r>
      <t>ІІІ група</t>
    </r>
    <r>
      <rPr>
        <sz val="11"/>
        <rFont val="Arial Cyr"/>
        <family val="0"/>
      </rPr>
      <t xml:space="preserve"> - сільгосппідприємства Волинської, Закарпатської, Івано-Франківської, Рівненської областей, гірські і передгірні підприємства Автономної Республіки Крим, Львівської  і Чернівецької областей та поліські підприємства Житомирської, Київської, Львівської, Сумської, Хмельницької і Чернігівської областей</t>
    </r>
  </si>
  <si>
    <t xml:space="preserve"> до 1,8</t>
  </si>
  <si>
    <t>Робітник з благоустрою (на роботах по видаленню нечистот вручну)</t>
  </si>
  <si>
    <t xml:space="preserve">       при  виготовленні друкарських форм з текстових і штрихових оригіналів</t>
  </si>
  <si>
    <r>
      <t>Примітка:</t>
    </r>
    <r>
      <rPr>
        <sz val="11"/>
        <rFont val="Arial Cyr"/>
        <family val="2"/>
      </rPr>
      <t xml:space="preserve"> прибиральникам службових приміщень, які використовують дезинфікуючі засоби,  а також при прибиранні громадських туалетів, місячні оклади підвищуються на 10 відсотків</t>
    </r>
  </si>
  <si>
    <t xml:space="preserve"> </t>
  </si>
  <si>
    <t>Розряди робіт</t>
  </si>
  <si>
    <t>І</t>
  </si>
  <si>
    <t>ІІ</t>
  </si>
  <si>
    <t>ІІІ</t>
  </si>
  <si>
    <t>І група</t>
  </si>
  <si>
    <t>ІІ група</t>
  </si>
  <si>
    <t>ІІІ група</t>
  </si>
  <si>
    <t>Примітки:</t>
  </si>
  <si>
    <t>Назва професії</t>
  </si>
  <si>
    <t>Контролер технічного стану автомототранспортних засобів</t>
  </si>
  <si>
    <t>ІІ категорії</t>
  </si>
  <si>
    <t>Оператор копіювальних та розмножувальних машин:</t>
  </si>
  <si>
    <t xml:space="preserve">        при  одержанні копій на папері</t>
  </si>
  <si>
    <t>Начальник відділу кадрів</t>
  </si>
  <si>
    <t>Начальник штабу цивільної оборони</t>
  </si>
  <si>
    <t xml:space="preserve"> І категорії</t>
  </si>
  <si>
    <t>до 1,5</t>
  </si>
  <si>
    <t>від 1,5 до  3</t>
  </si>
  <si>
    <t>від  3   до  5</t>
  </si>
  <si>
    <t>від  5   до  7</t>
  </si>
  <si>
    <t>від  7   до 10</t>
  </si>
  <si>
    <t>від 10  до 20</t>
  </si>
  <si>
    <t>від 20  до 40</t>
  </si>
  <si>
    <t>від 40  до 60</t>
  </si>
  <si>
    <t>вище 60</t>
  </si>
  <si>
    <t>Середній</t>
  </si>
  <si>
    <t>від 1,8 до 3,5</t>
  </si>
  <si>
    <t>Великий</t>
  </si>
  <si>
    <t>від  3,5</t>
  </si>
  <si>
    <t>Малий</t>
  </si>
  <si>
    <t>від 5   до 6,5</t>
  </si>
  <si>
    <t>від 6,5 до 7,5</t>
  </si>
  <si>
    <t>від 7,5 до 9,5</t>
  </si>
  <si>
    <t>від 9,5 до 11</t>
  </si>
  <si>
    <t>від 11  до 12</t>
  </si>
  <si>
    <t>від 12  до 15</t>
  </si>
  <si>
    <t>вище 15</t>
  </si>
  <si>
    <t>Водії мотоциклів і моторолерів</t>
  </si>
  <si>
    <t>Кондуктори автобусів</t>
  </si>
  <si>
    <t>Назва посад</t>
  </si>
  <si>
    <t>Найменування робіт</t>
  </si>
  <si>
    <t xml:space="preserve">Заступник директора з господарської частини </t>
  </si>
  <si>
    <t>Директор*</t>
  </si>
  <si>
    <t>Начальник господарського відділу</t>
  </si>
  <si>
    <t>І   категорії</t>
  </si>
  <si>
    <t>ІІ  категорії</t>
  </si>
  <si>
    <t>Диспетчер</t>
  </si>
  <si>
    <t>Начальник цеху</t>
  </si>
  <si>
    <t>ІІІ  категорії</t>
  </si>
  <si>
    <t>Директор (начальник, завідувач)*</t>
  </si>
  <si>
    <t>І  категрії</t>
  </si>
  <si>
    <t>І  категорії</t>
  </si>
  <si>
    <t>Годинні тарифні ставки водіїв автотранспортних засобів</t>
  </si>
  <si>
    <t>Вантажні автомобілі</t>
  </si>
  <si>
    <t>Легкові автомобілі</t>
  </si>
  <si>
    <t>Автобуси (в тому числі спеціальні)</t>
  </si>
  <si>
    <t>Ремонтно-будівельні роботи</t>
  </si>
  <si>
    <t>Машинодобування</t>
  </si>
  <si>
    <t xml:space="preserve"> Мікробіологічна промисловість</t>
  </si>
  <si>
    <t>Продовження додатка 2</t>
  </si>
  <si>
    <t>Єгер (старший)</t>
  </si>
  <si>
    <t>Залізничний транспорт</t>
  </si>
  <si>
    <t>Машиністи електровозів (тепловозів) на маневрових ділянках</t>
  </si>
  <si>
    <t xml:space="preserve">Помічники машиністів електровозів (тепловозів) на </t>
  </si>
  <si>
    <t>маневрових ділянках</t>
  </si>
  <si>
    <t>Зв'язок</t>
  </si>
  <si>
    <t>Оператор електронного зв'язку</t>
  </si>
  <si>
    <t>Воєнізована та пожежна охорона</t>
  </si>
  <si>
    <t>Пожежно-сторожова охорона</t>
  </si>
  <si>
    <t>Житлово-комунальне господарство</t>
  </si>
  <si>
    <t>Робітник з комплексного обслуговування й ремонту будинків:</t>
  </si>
  <si>
    <t xml:space="preserve">     - при виконанні 6 і більше робіт по різних професіях</t>
  </si>
  <si>
    <t xml:space="preserve">     - при виконанні від 2 до 5 видів робіт по різних професіях</t>
  </si>
  <si>
    <t>Заступник керівника, головний бухгалтер</t>
  </si>
  <si>
    <t>Старший  диспетчер</t>
  </si>
  <si>
    <t>Завідувач камери схову</t>
  </si>
  <si>
    <t xml:space="preserve">зайнятого на верстатних роботах по обробці металу та інших  матеріалів різанням на </t>
  </si>
  <si>
    <t>Керівник підприємства*</t>
  </si>
  <si>
    <t>Завідувач машинного двору, начальник гаража</t>
  </si>
  <si>
    <t>та коефіцієнти міжкваліфікаційних співвідношень</t>
  </si>
  <si>
    <t>Референт з основної діяльності</t>
  </si>
  <si>
    <t>Коефіцієнти міжрозрядних співвідношень</t>
  </si>
  <si>
    <t>2. Приклад розрахунку годинної тарифної ставки робітника І розряду:</t>
  </si>
  <si>
    <t>3. Групи з оплати праці трактористів-машиністів встановлюються в залежності від регіону:</t>
  </si>
  <si>
    <t>Міжрозрядні тарифні коефіцієнти</t>
  </si>
  <si>
    <t>Підприємства первинної обробки льону та інших конопляних культур, деревообробної промисловості</t>
  </si>
  <si>
    <t>Житлово-комунальні господарства, інші підприємства</t>
  </si>
  <si>
    <t>Будівельні, будівельно-монтажні роботи</t>
  </si>
  <si>
    <t>Експлуатаційні роботи, ремонт, налагодження і обслуговування рухомого складу, шляхів, штучних споруд та інших технічних засобів залізничного транспорту:</t>
  </si>
  <si>
    <t>Торгівля і громадське харчування (продавці, кухарі і ін.)</t>
  </si>
  <si>
    <t>Мінімальний розмір окладів, грн.</t>
  </si>
  <si>
    <t>Машиніст із прання та ремонту спецодягу, водій електро- та автовізка, водій самохідних механізмів, дезінфектор, комірник, наглядач  гідротехнічних споруд (старший), контролер на контрольно-пропускному пункті, роздавальник  нафтопродуктів, провідник із супроводження вантажів, контролер газового господарства, приймальник  замовлень, об'їжджувач, єгер, палітурник документів</t>
  </si>
  <si>
    <t>Розмір годинної тарифної ставки, грн.</t>
  </si>
  <si>
    <t>Мінімальні гарантовані розміри                                                                                                   годинних тарифних ставок робітників, зайнятих на навантажувально-розвантажувальних роботах та коефіцієнти міжкваліфікаційних співвідношень</t>
  </si>
  <si>
    <t>Робітники, зайняті на навантажувально-розвантажувальних роботах</t>
  </si>
  <si>
    <t xml:space="preserve">        при навантаженні (розвантаженні) в залізничні вагони, автомобілі та інший рухомий склад інших вантажів; на внутрішньоскладській переробці вантажів</t>
  </si>
  <si>
    <t>Робітники комплексних бригад, що виконують вантажно-розвантажувальні роботи із застосуванням засобів комплексної механізації і суміщають професії вантажника і механізатора:</t>
  </si>
  <si>
    <t xml:space="preserve">           при навантаженні (розвантаженні) інших вантажів  </t>
  </si>
  <si>
    <t>Мінімальні гарантовані розміри місячних окладів робітників наскрізних професій та коефіцієнти міжкваліфікаційних співвідношень</t>
  </si>
  <si>
    <t>бортові автомобілі та автомобілі-фургони загального призначення</t>
  </si>
  <si>
    <t>спеціалізовані та спеціальні автомобілі: самоскиди, цистерни, рефрижератори, контейнеровози, пожежні, техдопомоги, снігочисні, поливомийні, підмітальнозбиральні, автокрани, автонавантажувачі та інші сідельні тягачі з причепами</t>
  </si>
  <si>
    <t>автомобілі по перевезенню цементу, отрутохімікатів, трупів, безводного аміаку, аміачної води, загниваючого сміття, асенізаційних вантажів</t>
  </si>
  <si>
    <t>Вантажопід-йомність автомобілів (в тоннах)</t>
  </si>
  <si>
    <t>годинна тарифна ставка, грн.</t>
  </si>
  <si>
    <t>Клас автомобіля</t>
  </si>
  <si>
    <t>Годинні тарифні ставки, грн.</t>
  </si>
  <si>
    <t>Робочий обсяг двигуна          (в літрах)</t>
  </si>
  <si>
    <t>Особливо малий і малий</t>
  </si>
  <si>
    <t>Габаритна довжина автобуса (в метрах)</t>
  </si>
  <si>
    <t>Клас автобуса</t>
  </si>
  <si>
    <t>Особливо малий</t>
  </si>
  <si>
    <t>до 5</t>
  </si>
  <si>
    <t>Секретар-друкарка, секретар керівника, референт, агент з постачання, рахівник, кресляр, діловод, архіваріус, калькулятор, нарядник, обліковець, табельник, приймальник сільськогосподарських продуктів та сировини</t>
  </si>
  <si>
    <t>Мінімальні гарантовані розміри місячних окладів технічних службовців та коефіцієнти міжпосадових співвідношень</t>
  </si>
  <si>
    <t>Коефіцієнти міжпосадових співвідношень розмірів посадових окладів і посадового окладу техніка всіх спеціальностей</t>
  </si>
  <si>
    <t>Розміри посадових окладів працівників підприємств, грн.</t>
  </si>
  <si>
    <t>Головні: агроном, зоотехнік, лікар ветеринарної медицини, інженер, економіст, меліоратор та інші</t>
  </si>
  <si>
    <t xml:space="preserve">Завідувачі відділів: виробничого, планово-економічного </t>
  </si>
  <si>
    <t>Керуючий відділенням, дільницею (сільсько-господарською), фермою</t>
  </si>
  <si>
    <t xml:space="preserve">Завідувачі інших відділів (менеджери) матеріально-технічного постачання, збуту і інших напрямків діяльності, помічник керівника </t>
  </si>
  <si>
    <t>Головні фахівці у складі  відділень і інших виробничих підрозділів</t>
  </si>
  <si>
    <t xml:space="preserve">Провідні: агроном, зоотехнік,  лікар ветеринарної медицини, інженери всіх спеціальностей, економіст, бухгалтер, агролісомеліоратор і інші </t>
  </si>
  <si>
    <t>Заступник директора з господарської частини, побуту і культури</t>
  </si>
  <si>
    <t>Мінімальні гарантовані розміри та коефіцієнти міжпосадових співвідношень розмірів посадових окладів керівників, професіоналів і фахівців підприємств сільського господарства</t>
  </si>
  <si>
    <t>Завідувачі: канцелярії, центрального складу, машинописного бюро, старший інспектор</t>
  </si>
  <si>
    <t>Заступник директора, головний інженер, головний бухгалтер</t>
  </si>
  <si>
    <t xml:space="preserve">Головні: технолог, економіст, агроном,  лікар ветеринарної медицини, зоотехнік  </t>
  </si>
  <si>
    <t>Головні: механік,  енергетик, конструктор, метролог; начальник виробництва, технічний керівник (при відсутності самостійних планово-виробничого, виробничо-технічного чи виробничого відділів); начальники відділів: технічного, виробничого, виробничо-технічного, планово-виробничого (при відсутності самостійних технічного і виробничого відділів), виробничо-ветеринарного контролю, технологічної (виробничої) лабораторії</t>
  </si>
  <si>
    <t>Начальники лабораторій: наукової організації праці і управління виробництвом, нормативно-дослідної; начальник відділу соціального розвитку</t>
  </si>
  <si>
    <t>Головні фахівці у складі відділів: інженери всіх спеціальностей, економіст, агроном, бухгалтер</t>
  </si>
  <si>
    <t>Інженери: з організації управління виробництвом, з організації та нормування праці</t>
  </si>
  <si>
    <t>Начальник зміни, старший майстер дільниці; начальники дільниць (елеватора, механізованого зерносховища при підприємстві, сушильно-очисної башти)</t>
  </si>
  <si>
    <t>Майстер: дільниці, навантажувально-розвантажувальних робіт на підприємствах; начальник пункту (заготівельного, насіннєвоочисної станції та інших); круп'яр</t>
  </si>
  <si>
    <t xml:space="preserve">Мінімальні гарантовані розміри та  коефіцієнти міжпосадових співвідношень розмірів посадових окладів керівників, професіоналів і фахівців інших підприємств </t>
  </si>
  <si>
    <t>Заступник директора (начальника, завідувача) з наукової роботи, головний інженер,  головний бухгалтер</t>
  </si>
  <si>
    <t>Завідувачі (начальники): науково-дослідного, конструкторського, технологічного, проектного, вишукувального, виробничого та інших основних відділів, учений секретар науково-дослідного інституту, головний інженер проекту</t>
  </si>
  <si>
    <t>Завідувачі (начальники) відділів (лабораторій): автоматизованих систем проектування, патентно-ліцензійної, винахідницької та  раціоналізаторської роботи, впровадження науково-технічних розробок, економічно-виробничого, стандартизації, науково-технічної інформації</t>
  </si>
  <si>
    <t>Головні: архітектор, механік, економіст та інші головні фахівці в основних відділах (лабораторіях)</t>
  </si>
  <si>
    <t>Завідувач (начальник) планово-виробничого відділу при відсутності самостійних планово-економічного та виробничо-диспетчерського відділів</t>
  </si>
  <si>
    <t>Додаток 2</t>
  </si>
  <si>
    <t>Додаток 3</t>
  </si>
  <si>
    <t>Додаток 4</t>
  </si>
  <si>
    <t>(в гривнях)</t>
  </si>
  <si>
    <t xml:space="preserve">Коефіцієнти співвідношень мінімальних гарантованих розмірів тарифних ставок робітників І розряду          </t>
  </si>
  <si>
    <t>Оператор електронно-обчислювальних та обчислювальних машин</t>
  </si>
  <si>
    <t>Види робіт, виробництв, діяльності</t>
  </si>
  <si>
    <t>3. Приклад розрахунку годинної тарифної ставки робітника І розряду:</t>
  </si>
  <si>
    <t>Гардеробник, кубівник, кур'єр,  сатураторник, прибиральник службових приміщень, швейцар, сторож, опалювач, маркувальник, ліфтер</t>
  </si>
  <si>
    <t>Оператор апаратів мікрофільмування та копіювання, комірник на складах кислот і хімікатів, водій транспортно-прибиральної машини, комірник (старший), оператор автоматичного газового захисту, лісник, приймальник замовлень (при самостійному визначенні дефектів і об'єму ремонтних робіт побутових машин, приладів, годинників, радіотелеапаратури, транспортних засобів), прийомоздавальник вантажу та багажу, собаківник</t>
  </si>
  <si>
    <t xml:space="preserve">      при  виготовленні друкарських форм з текстових і напівтонові та растрові зображення</t>
  </si>
  <si>
    <t>Завідувачі: архіву, господарства, складу, копіювально-розмножувального бюро, інспектор</t>
  </si>
  <si>
    <t>Завідувачі (начальники) секторів (бюро, груп, лабораторій), що входять до складу науково-дослідного, конструкторського, технологічного, проектного, вишукувального, технічного, виробничого та інших основних відділів (лабораторій): автоматизованих систем проектування, патентно-ліцензійної, винахідницької роботи, впровадження науково-технічних розробок, науково-технічної інформації; завідувачі (начальники) відділів: планово-економічного, кошторисно-договірного, організації праці та заробітної плати</t>
  </si>
  <si>
    <t>Черговий бюро перепусток, контролер на контрольно-пропускному пункті, провідник службових собак, пожежний, стрілець</t>
  </si>
  <si>
    <t>Черговий бюро перепусток, контролер на контрольно-пропускному пункті, провідник службових собак, пожежний, сторож</t>
  </si>
  <si>
    <t>Мінімальні гарантовані розміри годинних тарифних ставок окремих категорій робітників за видами виконуваних робіт  сільськогосподарських підприємств та коефіцієнти міжрозрядних співвідношень</t>
  </si>
  <si>
    <t xml:space="preserve">Види виконуваних робіт </t>
  </si>
  <si>
    <t>Ручні роботи в рослинництві</t>
  </si>
  <si>
    <t>Механізовані роботи в тваринництві</t>
  </si>
  <si>
    <t>Механізовані вантажно-розвантажувальні роботи</t>
  </si>
  <si>
    <t>Ремонтні і верстатні роботи</t>
  </si>
  <si>
    <t>на механізованих роботах в рослинництві</t>
  </si>
  <si>
    <t xml:space="preserve"> -  в залізничних цехах інших підприємств і організацій</t>
  </si>
  <si>
    <t xml:space="preserve"> - на роботах по поточному ремонту широких колій, по ремонту і наладці технологічного обладнання і засобів залізничного транспорту</t>
  </si>
  <si>
    <t>Мінімальні гарантовані розміри годинних тарифних ставок  робітників  інших підприємств та коефіцієнти міжрозрядних співвідношень</t>
  </si>
  <si>
    <t>Механізатори, зайняті на вантажно-розвантажувальних роботах (з використанням кранів, лебідок та подібних установок)</t>
  </si>
  <si>
    <t>Робітники, зайняті на верстатних роботах по обробці металу та інших матеріалів, різання на металообробних верстатах</t>
  </si>
  <si>
    <t>Робітники на ремонтних роботах в спеціалізованих цехах і майстернях,  водопровідних і каналізаційних систем, компресорних установок</t>
  </si>
  <si>
    <t>Робітники на ремонті  устаткування очисних споруд і промислового господарства</t>
  </si>
  <si>
    <t>Робітники  у виробничих цехах і підрозділах, безпосередньо з налагоджування технологічного електро - технічного обладнання, електронно-обчислювальної техніки, контрольно-вимірювальних приладів і автоматики, на верстатних роботах</t>
  </si>
  <si>
    <t>Робітники у виробничих цехах і підрозділах, ремонт особливо складного обладнання, контрольно-вимірювальних приладів і автоматики</t>
  </si>
  <si>
    <t>Начальники відділів (менеджери): планово-економічного, організації праці і заробітної плати, фінансового контрольно-ревізійного, матеріально-технічного постачання, збуту, кадрів; начальники лабораторій: КВП і автоматики, хімічної, бактеріологічної, токсилогічної, мікологічної</t>
  </si>
  <si>
    <t>Начальники відділів (менеджери) капітального будівництва, сировини, транспорту, підготовки кадрів, інших</t>
  </si>
  <si>
    <t xml:space="preserve">Провідні: інженери всіх спеціальностей, економіст, бухгалтер, бухгалтер-ревізор, адміністратор доступу, адміністратор бази даних </t>
  </si>
  <si>
    <t>Ручні роботи в тваринництві</t>
  </si>
  <si>
    <t>Механізовані роботи в рослинництві, земляні і дорожні роботи (з урахуванням груп підприємств за регіонами)</t>
  </si>
  <si>
    <t>Транспортні роботи, виконувані тракторними агрегатами</t>
  </si>
  <si>
    <t xml:space="preserve">        при навантаженні (розвантаженні) вугілля, вугільного брикету, азбесту, негашеного вапна, цементу; при навантаженні (розвантаженні) в судна шкідливих для здоров'я вантажів, вантажів, що змерзлися, вантажів з вагою одного місця більш як 50 кг</t>
  </si>
  <si>
    <t xml:space="preserve">        при навантаженні (розвантаженні) в залізничні вагони, автомобілі та інший рухомий склад шкідливих для здоров'я вантажів, вантажів, що змерзлися, і вантажів з вагою одного місця більш як 50 кг; при навантаженні (розвантаженні) в судна інших вантажів</t>
  </si>
  <si>
    <t xml:space="preserve">        при навантаженні (розвантаженні) вугілля, вугільного брикету, азбесту, цементу, інших шкідливих для здоров'я вантажів, вантажів, що змерзлися, і вантажів з вагою одного місця більш як 50 кг </t>
  </si>
  <si>
    <t>V</t>
  </si>
  <si>
    <t>VІ</t>
  </si>
  <si>
    <t>ІV</t>
  </si>
  <si>
    <t xml:space="preserve"> * Умови і розміри оплати праці керівників державних підприємств встановлюються Міністерством аграрної політики та продовольства України у контракті, для керівників підприємств інших форм власності - згідно із законодавством та статутами підприємств;</t>
  </si>
  <si>
    <t xml:space="preserve">Вагар, каштелян, контролер водопровідного господарства,  оглядач гідротехнічних споруд, оглядач гідротехнічних об'єктів, підсобний (транспортний) робітник, двірник, садівник, світлокопіювальник, склографіст (ротаторник), склопротиральник, прибиральник виробничих приміщень, прибиральник територій, робітник виробничих лазень, носій, пломбувальник вагонів і контейнерів </t>
  </si>
  <si>
    <t>Старші: касир, інкасатор; стенографіст І категорії, оператор комп'ютерного набору І категорії, реєстратор, контролер-касир, касир торговельного залу (торгівля)</t>
  </si>
  <si>
    <t>Касир, інкасатор,  стенографіст ІІ категорії, оператор комп'ютерного набору ІІ категорії, друкарка І категорії</t>
  </si>
  <si>
    <t>Друкарка ІІ категорії, секретар-стенографіст, таксувальник, старший табельник</t>
  </si>
  <si>
    <t xml:space="preserve">Експедитор транспортний </t>
  </si>
  <si>
    <t>Агроном, зоотехнік, лікар ветеринарної медицини, інженери всіх спеціальностей, економіст, бухгалтер, юрисконсульт, агролісомеліоратор і інші професіонали (в т.ч. медичні, педагогічні)</t>
  </si>
  <si>
    <t>Агроном, зоотехнік, лікар ветеринарної медицини, інженери всіх спеціальностей,  економіст, бухгалтер, юрисконсульт, агролісомеліоратор і інші професіонали (в т.ч. медичні, педагогічні)</t>
  </si>
  <si>
    <t xml:space="preserve">Техніки та фахівці всіх спеціальностей (в т.ч. медичні, педагогічні), фельдшер ветеринарний  </t>
  </si>
  <si>
    <t>Техніки та фахівці всіх спеціальностей (в т.ч. медичні, педагогічні), фельдшер ветеринарний</t>
  </si>
  <si>
    <t>Інженери інших спеціальностей, метролог, економіст, бухгалтер, бухгалтер-ревізор, юрисконсульт, соціолог, психолог, художник, агроном, лікар ветеринарної медицини, зоотехнік, мікробіолог, бактеріолог, міколог, токсиколог, адміністратор доступу, адміністратор бази даних та інші професіонали</t>
  </si>
  <si>
    <t>Інженери  всіх спеціальностей, метролог, економіст, бухгалтер, бухгалтер-ревізор, юрисконсульт, соціолог, психолог, художник, агроном, лікар ветеринарної медицини, зоотехнік, мікробіолог, бактеріолог, міколог, токсиколог, адміністратор доступу, адміністратор бази даних та інші професіонали</t>
  </si>
  <si>
    <t xml:space="preserve">Техніки та  фахівці всіх спеціальностей </t>
  </si>
  <si>
    <t xml:space="preserve">Провідні інженери: конструктор, технолог, проектувальник, програміст; провідні: архітектор, математик </t>
  </si>
  <si>
    <t xml:space="preserve">Інженери: конструктор, технолог, проектувальник, програміст; архітектор, математик </t>
  </si>
  <si>
    <t>Провідні: інженери інших спеціальностей, економіст, психолог, соціолог, бухгалтер, бехгалтер-ревізор, консультант з організації праці, управління виробництвом та соціальних питань та інші професіонали</t>
  </si>
  <si>
    <t>Інженери інших спеціальностей, економіст, бухгалтер, бухгалтер-ревізор, перекладач, юрисконсульт та інші професіонали:</t>
  </si>
  <si>
    <t>Інженери всіх спеціальностей, економіст, бухгалтер та інші професіонали; старший лаборант, який має вищу освіту</t>
  </si>
  <si>
    <t>Техніки та фахівці всіх спеціальностей :</t>
  </si>
  <si>
    <t>Техніки та фахівці всіх спеціальностей, лаборант,</t>
  </si>
  <si>
    <t xml:space="preserve">коректор </t>
  </si>
  <si>
    <t xml:space="preserve">до Змін до Галузевої угоди                                   на  2011-2013 роки  </t>
  </si>
  <si>
    <t>на ручних роботах в рослинництві:                               1157 : 166,75  = 6,94 гривні</t>
  </si>
  <si>
    <t>1. Годинні тарифні ставки робітників розраховані, виходячи з мінімального гарантованого розміру тарифної ставки робітника І-го розряду, середньомісячної норми тривалості робочого часу 166,75 години в 2012році при 40-годинному робочому тижні та коефіцієнтів міжрозрядних співвідношень</t>
  </si>
  <si>
    <t>на ручних работах в тваринництві :                              6,94 х 1,16 = 8,05 гривні</t>
  </si>
  <si>
    <t xml:space="preserve"> І група                                                                              6,94 х 1,17 = 8,12 гривні</t>
  </si>
  <si>
    <t xml:space="preserve"> ІІ група                                                                             6,94 х 1,29 = 8,95 гривні</t>
  </si>
  <si>
    <t xml:space="preserve"> ІІІ група                                                                            6,94 х 1,42 = 9,85 гривні</t>
  </si>
  <si>
    <t>Додаток 1</t>
  </si>
  <si>
    <t>1. Годинні тарифні ставки робітників розраховані, виходячи з мінімального гарантованого розміру тарифної ставки робітника І-го розряду, середньомісячної норми тривалості робочого часу 166,75 години в 2012 році при 40-годинному робочому тижні та коефіцієнтів міжрозрядних співвідношень</t>
  </si>
  <si>
    <t>2. Мінімальна годинна тарифна ставка робітника І розряду                    6,94 гривні.</t>
  </si>
  <si>
    <t>металообробних верстатах:                                                                      6,94 х 1,19 = 8,26 гривні.</t>
  </si>
  <si>
    <t>в мікробіологічній промисловості:                                                             6,94 х 1,06 =7,36 гривні.</t>
  </si>
  <si>
    <t>Продовження  додатка 1</t>
  </si>
  <si>
    <t xml:space="preserve">до Змін до Галузевої угоди         на 2011-2013 роки </t>
  </si>
  <si>
    <t>Коефіцієнт співвідношення до мінімального розміру годинної тарифної ставки робітників І розряду (6,94 грн.)</t>
  </si>
  <si>
    <t>Коефіцієнт співвідношення до мінімального розміру годинної тарифної ставки робітника І розряду (6,94 грн.)</t>
  </si>
  <si>
    <t>Коефіцієнти співвідношень до посадового окладу техніка всіх спеціальностей (1388 грн.)</t>
  </si>
  <si>
    <t xml:space="preserve">Продовження додатка 2 </t>
  </si>
  <si>
    <t xml:space="preserve">до Змін до Галузевої угоди на 2011-2013 роки </t>
  </si>
  <si>
    <t xml:space="preserve">до Змін до Галузевої угоди                                    на 2011-2013 роки </t>
  </si>
  <si>
    <t>Продовження додатка 4</t>
  </si>
  <si>
    <t xml:space="preserve">Продовження додатка 4 </t>
  </si>
  <si>
    <t>Продовження додатка 1</t>
  </si>
  <si>
    <t>коефіцієнт співвідношення до мінімального розміру годинної тарифної ставки робітників І розряду        (6,94 грн.)</t>
  </si>
  <si>
    <t>коефіцієнт співвідношення до мінімального розміру годинної тарифної ставки робітників І розряду              (6,94 грн.)</t>
  </si>
  <si>
    <t>коефіцієнт співвідношення до мінімального розміру годинної тарифної ставки робітників І розряду         (6,94 грн.)</t>
  </si>
  <si>
    <t>Коефіцієнти співвідношень з мінімальним розміром годинної тарифної ставки робітника І розряду (6,94 грн.)</t>
  </si>
  <si>
    <t>Коефіцієнти співвідношень з мінімальним розміром тарифної ставки робітника І розряду               (1157 грн.)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</si>
</sst>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#,##0.00\ _к_."/>
    <numFmt numFmtId="181" formatCode="0.0"/>
    <numFmt numFmtId="182" formatCode="#,##0.00\ &quot;грн.&quot;"/>
  </numFmts>
  <fonts count="10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indent="8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3" fillId="0" borderId="9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7">
      <selection activeCell="A49" sqref="A49"/>
    </sheetView>
  </sheetViews>
  <sheetFormatPr defaultColWidth="9.00390625" defaultRowHeight="12.75"/>
  <cols>
    <col min="1" max="1" width="36.00390625" style="0" customWidth="1"/>
    <col min="2" max="7" width="6.875" style="0" customWidth="1"/>
    <col min="8" max="8" width="24.125" style="0" customWidth="1"/>
  </cols>
  <sheetData>
    <row r="1" spans="6:8" ht="12.75">
      <c r="F1" s="105" t="s">
        <v>223</v>
      </c>
      <c r="G1" s="105"/>
      <c r="H1" s="105"/>
    </row>
    <row r="2" spans="6:8" ht="26.25" customHeight="1">
      <c r="F2" s="111" t="s">
        <v>216</v>
      </c>
      <c r="G2" s="111"/>
      <c r="H2" s="111"/>
    </row>
    <row r="3" ht="12.75">
      <c r="H3" s="68"/>
    </row>
    <row r="4" spans="1:8" ht="39" customHeight="1">
      <c r="A4" s="112" t="s">
        <v>167</v>
      </c>
      <c r="B4" s="112"/>
      <c r="C4" s="112"/>
      <c r="D4" s="112"/>
      <c r="E4" s="112"/>
      <c r="F4" s="112"/>
      <c r="G4" s="112"/>
      <c r="H4" s="112"/>
    </row>
    <row r="5" ht="12.75">
      <c r="H5" t="s">
        <v>155</v>
      </c>
    </row>
    <row r="6" spans="1:8" ht="12.75" customHeight="1">
      <c r="A6" s="113" t="s">
        <v>168</v>
      </c>
      <c r="B6" s="116" t="s">
        <v>13</v>
      </c>
      <c r="C6" s="117"/>
      <c r="D6" s="117"/>
      <c r="E6" s="117"/>
      <c r="F6" s="117"/>
      <c r="G6" s="118"/>
      <c r="H6" s="106" t="s">
        <v>156</v>
      </c>
    </row>
    <row r="7" spans="1:8" ht="12.75" customHeight="1">
      <c r="A7" s="114"/>
      <c r="B7" s="119"/>
      <c r="C7" s="120"/>
      <c r="D7" s="120"/>
      <c r="E7" s="120"/>
      <c r="F7" s="120"/>
      <c r="G7" s="121"/>
      <c r="H7" s="107"/>
    </row>
    <row r="8" spans="1:8" ht="14.25" customHeight="1">
      <c r="A8" s="114"/>
      <c r="B8" s="109" t="s">
        <v>14</v>
      </c>
      <c r="C8" s="109" t="s">
        <v>15</v>
      </c>
      <c r="D8" s="109" t="s">
        <v>16</v>
      </c>
      <c r="E8" s="109" t="s">
        <v>194</v>
      </c>
      <c r="F8" s="109" t="s">
        <v>192</v>
      </c>
      <c r="G8" s="109" t="s">
        <v>193</v>
      </c>
      <c r="H8" s="107"/>
    </row>
    <row r="9" spans="1:8" ht="24" customHeight="1">
      <c r="A9" s="115"/>
      <c r="B9" s="110"/>
      <c r="C9" s="110"/>
      <c r="D9" s="110"/>
      <c r="E9" s="110"/>
      <c r="F9" s="110"/>
      <c r="G9" s="110"/>
      <c r="H9" s="108"/>
    </row>
    <row r="10" ht="13.5" customHeight="1">
      <c r="H10" s="30"/>
    </row>
    <row r="11" spans="1:8" ht="25.5" customHeight="1">
      <c r="A11" s="31" t="s">
        <v>94</v>
      </c>
      <c r="B11" s="23">
        <v>1</v>
      </c>
      <c r="C11" s="23">
        <v>1.09</v>
      </c>
      <c r="D11" s="23">
        <v>1.2</v>
      </c>
      <c r="E11" s="23">
        <v>1.35</v>
      </c>
      <c r="F11" s="23">
        <v>1.55</v>
      </c>
      <c r="G11" s="23">
        <v>1.8</v>
      </c>
      <c r="H11" s="30"/>
    </row>
    <row r="12" spans="1:8" ht="9" customHeight="1">
      <c r="A12" s="21"/>
      <c r="B12" s="3"/>
      <c r="C12" s="22"/>
      <c r="D12" s="22"/>
      <c r="E12" s="22"/>
      <c r="F12" s="22"/>
      <c r="G12" s="22"/>
      <c r="H12" s="30"/>
    </row>
    <row r="13" spans="1:8" ht="27" customHeight="1">
      <c r="A13" s="32" t="s">
        <v>169</v>
      </c>
      <c r="B13" s="30">
        <f>6.94*H13</f>
        <v>6.94</v>
      </c>
      <c r="C13" s="30">
        <f>6.94*C11</f>
        <v>7.564600000000001</v>
      </c>
      <c r="D13" s="30">
        <f>6.94*D11</f>
        <v>8.328</v>
      </c>
      <c r="E13" s="30">
        <f>6.94*E11</f>
        <v>9.369000000000002</v>
      </c>
      <c r="F13" s="30">
        <f>6.94*F11</f>
        <v>10.757000000000001</v>
      </c>
      <c r="G13" s="30">
        <f>6.94*G11</f>
        <v>12.492</v>
      </c>
      <c r="H13" s="30">
        <v>1</v>
      </c>
    </row>
    <row r="14" spans="1:8" ht="9" customHeight="1">
      <c r="A14" s="33"/>
      <c r="B14" s="30"/>
      <c r="C14" s="22"/>
      <c r="D14" s="22"/>
      <c r="E14" s="22"/>
      <c r="F14" s="22"/>
      <c r="G14" s="22"/>
      <c r="H14" s="30"/>
    </row>
    <row r="15" spans="1:8" ht="26.25" customHeight="1">
      <c r="A15" s="32" t="s">
        <v>186</v>
      </c>
      <c r="B15" s="30">
        <f aca="true" t="shared" si="0" ref="B15:B28">6.94*H15</f>
        <v>8.0504</v>
      </c>
      <c r="C15" s="30">
        <f>8.05*C11</f>
        <v>8.774500000000002</v>
      </c>
      <c r="D15" s="30">
        <f>8.05*D11</f>
        <v>9.66</v>
      </c>
      <c r="E15" s="30">
        <f>8.05*E11</f>
        <v>10.867500000000001</v>
      </c>
      <c r="F15" s="30">
        <f>8.05*F11</f>
        <v>12.477500000000001</v>
      </c>
      <c r="G15" s="30">
        <f>8.05*G11</f>
        <v>14.490000000000002</v>
      </c>
      <c r="H15" s="30">
        <v>1.16</v>
      </c>
    </row>
    <row r="16" spans="1:8" ht="9" customHeight="1">
      <c r="A16" s="32"/>
      <c r="B16" s="30"/>
      <c r="C16" s="30"/>
      <c r="D16" s="30"/>
      <c r="E16" s="30"/>
      <c r="F16" s="30"/>
      <c r="G16" s="30"/>
      <c r="H16" s="30"/>
    </row>
    <row r="17" spans="1:9" ht="57">
      <c r="A17" s="72" t="s">
        <v>187</v>
      </c>
      <c r="B17" s="30"/>
      <c r="C17" s="82"/>
      <c r="D17" s="82"/>
      <c r="E17" s="82"/>
      <c r="F17" s="82"/>
      <c r="G17" s="82"/>
      <c r="H17" s="74"/>
      <c r="I17" s="73"/>
    </row>
    <row r="18" spans="1:8" ht="14.25">
      <c r="A18" s="21" t="s">
        <v>17</v>
      </c>
      <c r="B18" s="30">
        <f t="shared" si="0"/>
        <v>8.1198</v>
      </c>
      <c r="C18" s="30">
        <f>8.12*C11</f>
        <v>8.8508</v>
      </c>
      <c r="D18" s="30">
        <f>8.12*D11</f>
        <v>9.743999999999998</v>
      </c>
      <c r="E18" s="30">
        <f>8.12*E11</f>
        <v>10.962</v>
      </c>
      <c r="F18" s="30">
        <f>8.12*F11</f>
        <v>12.585999999999999</v>
      </c>
      <c r="G18" s="30">
        <f>8.12*G11</f>
        <v>14.616</v>
      </c>
      <c r="H18" s="30">
        <v>1.17</v>
      </c>
    </row>
    <row r="19" spans="1:8" ht="14.25">
      <c r="A19" s="21" t="s">
        <v>18</v>
      </c>
      <c r="B19" s="30">
        <f t="shared" si="0"/>
        <v>8.9526</v>
      </c>
      <c r="C19" s="30">
        <f>8.95*C11</f>
        <v>9.7555</v>
      </c>
      <c r="D19" s="30">
        <f>8.95*D11</f>
        <v>10.739999999999998</v>
      </c>
      <c r="E19" s="30">
        <f>8.95*E11</f>
        <v>12.0825</v>
      </c>
      <c r="F19" s="30">
        <f>8.95*F11</f>
        <v>13.872499999999999</v>
      </c>
      <c r="G19" s="30">
        <f>8.95*G11</f>
        <v>16.11</v>
      </c>
      <c r="H19" s="30">
        <v>1.29</v>
      </c>
    </row>
    <row r="20" spans="1:8" ht="14.25">
      <c r="A20" s="21" t="s">
        <v>19</v>
      </c>
      <c r="B20" s="30">
        <f t="shared" si="0"/>
        <v>9.854800000000001</v>
      </c>
      <c r="C20" s="30">
        <f>9.85*C11</f>
        <v>10.736500000000001</v>
      </c>
      <c r="D20" s="30">
        <f>9.85*D11</f>
        <v>11.819999999999999</v>
      </c>
      <c r="E20" s="30">
        <f>9.85*E11</f>
        <v>13.297500000000001</v>
      </c>
      <c r="F20" s="30">
        <f>9.85*F11</f>
        <v>15.2675</v>
      </c>
      <c r="G20" s="30">
        <f>9.85*G11</f>
        <v>17.73</v>
      </c>
      <c r="H20" s="30">
        <v>1.42</v>
      </c>
    </row>
    <row r="21" spans="1:8" ht="9" customHeight="1">
      <c r="A21" s="21"/>
      <c r="B21" s="30"/>
      <c r="C21" s="30"/>
      <c r="D21" s="30"/>
      <c r="E21" s="30"/>
      <c r="F21" s="30"/>
      <c r="G21" s="30"/>
      <c r="H21" s="30"/>
    </row>
    <row r="22" spans="1:8" ht="21.75" customHeight="1">
      <c r="A22" s="31" t="s">
        <v>170</v>
      </c>
      <c r="B22" s="30">
        <f t="shared" si="0"/>
        <v>8.1198</v>
      </c>
      <c r="C22" s="30">
        <f>8.12*C11</f>
        <v>8.8508</v>
      </c>
      <c r="D22" s="30">
        <f>8.12*D11</f>
        <v>9.743999999999998</v>
      </c>
      <c r="E22" s="30">
        <f>8.12*E11</f>
        <v>10.962</v>
      </c>
      <c r="F22" s="30">
        <f>8.12*F11</f>
        <v>12.585999999999999</v>
      </c>
      <c r="G22" s="30">
        <f>8.12*G11</f>
        <v>14.616</v>
      </c>
      <c r="H22" s="30">
        <v>1.17</v>
      </c>
    </row>
    <row r="23" spans="1:8" ht="9" customHeight="1">
      <c r="A23" s="31"/>
      <c r="B23" s="30"/>
      <c r="C23" s="30"/>
      <c r="D23" s="30"/>
      <c r="E23" s="30"/>
      <c r="F23" s="30"/>
      <c r="G23" s="30"/>
      <c r="H23" s="30"/>
    </row>
    <row r="24" spans="1:8" ht="28.5">
      <c r="A24" s="31" t="s">
        <v>171</v>
      </c>
      <c r="B24" s="30">
        <f t="shared" si="0"/>
        <v>7.356400000000001</v>
      </c>
      <c r="C24" s="30">
        <f>7.36*C11</f>
        <v>8.022400000000001</v>
      </c>
      <c r="D24" s="30">
        <f>7.36*D11</f>
        <v>8.832</v>
      </c>
      <c r="E24" s="30">
        <f>7.36*E11</f>
        <v>9.936000000000002</v>
      </c>
      <c r="F24" s="30">
        <f>7.36*F11</f>
        <v>11.408000000000001</v>
      </c>
      <c r="G24" s="30">
        <f>7.36*G11</f>
        <v>13.248000000000001</v>
      </c>
      <c r="H24" s="30">
        <v>1.06</v>
      </c>
    </row>
    <row r="25" spans="1:8" ht="9" customHeight="1">
      <c r="A25" s="31"/>
      <c r="B25" s="30"/>
      <c r="C25" s="30"/>
      <c r="D25" s="30"/>
      <c r="E25" s="30"/>
      <c r="F25" s="30"/>
      <c r="G25" s="30"/>
      <c r="H25" s="30"/>
    </row>
    <row r="26" spans="1:8" ht="29.25" customHeight="1">
      <c r="A26" s="31" t="s">
        <v>188</v>
      </c>
      <c r="B26" s="30">
        <f t="shared" si="0"/>
        <v>7.356400000000001</v>
      </c>
      <c r="C26" s="30">
        <f>7.36*C11</f>
        <v>8.022400000000001</v>
      </c>
      <c r="D26" s="30">
        <f>7.36*D11</f>
        <v>8.832</v>
      </c>
      <c r="E26" s="30">
        <f>7.36*E11</f>
        <v>9.936000000000002</v>
      </c>
      <c r="F26" s="30">
        <f>7.36*F11</f>
        <v>11.408000000000001</v>
      </c>
      <c r="G26" s="30">
        <f>7.36*G11</f>
        <v>13.248000000000001</v>
      </c>
      <c r="H26" s="30">
        <v>1.06</v>
      </c>
    </row>
    <row r="27" spans="1:8" ht="9" customHeight="1">
      <c r="A27" s="33"/>
      <c r="B27" s="30"/>
      <c r="C27" s="22"/>
      <c r="D27" s="22"/>
      <c r="E27" s="22"/>
      <c r="F27" s="22"/>
      <c r="G27" s="22"/>
      <c r="H27" s="30"/>
    </row>
    <row r="28" spans="1:8" ht="15" customHeight="1">
      <c r="A28" s="75" t="s">
        <v>172</v>
      </c>
      <c r="B28" s="30">
        <f t="shared" si="0"/>
        <v>7.356400000000001</v>
      </c>
      <c r="C28" s="30">
        <f>7.36*C11</f>
        <v>8.022400000000001</v>
      </c>
      <c r="D28" s="30">
        <f>7.36*D11</f>
        <v>8.832</v>
      </c>
      <c r="E28" s="30">
        <f>7.36*E11</f>
        <v>9.936000000000002</v>
      </c>
      <c r="F28" s="30">
        <f>7.36*F11</f>
        <v>11.408000000000001</v>
      </c>
      <c r="G28" s="30">
        <f>7.36*G11</f>
        <v>13.248000000000001</v>
      </c>
      <c r="H28" s="30">
        <v>1.06</v>
      </c>
    </row>
    <row r="29" ht="9" customHeight="1"/>
    <row r="30" ht="15">
      <c r="A30" s="47" t="s">
        <v>20</v>
      </c>
    </row>
    <row r="31" spans="1:8" ht="48.75" customHeight="1">
      <c r="A31" s="104" t="s">
        <v>218</v>
      </c>
      <c r="B31" s="104"/>
      <c r="C31" s="104"/>
      <c r="D31" s="104"/>
      <c r="E31" s="104"/>
      <c r="F31" s="104"/>
      <c r="G31" s="104"/>
      <c r="H31" s="104"/>
    </row>
    <row r="32" spans="1:8" ht="9" customHeight="1">
      <c r="A32" s="105"/>
      <c r="B32" s="105"/>
      <c r="C32" s="105"/>
      <c r="D32" s="105"/>
      <c r="E32" s="105"/>
      <c r="F32" s="105"/>
      <c r="G32" s="105"/>
      <c r="H32" s="105"/>
    </row>
    <row r="33" spans="1:8" ht="14.25">
      <c r="A33" s="102" t="s">
        <v>95</v>
      </c>
      <c r="B33" s="102"/>
      <c r="C33" s="102"/>
      <c r="D33" s="102"/>
      <c r="E33" s="102"/>
      <c r="F33" s="102"/>
      <c r="G33" s="102"/>
      <c r="H33" s="102"/>
    </row>
    <row r="34" spans="1:8" ht="14.25">
      <c r="A34" s="102" t="s">
        <v>217</v>
      </c>
      <c r="B34" s="102"/>
      <c r="C34" s="102"/>
      <c r="D34" s="102"/>
      <c r="E34" s="102"/>
      <c r="F34" s="102"/>
      <c r="G34" s="102"/>
      <c r="H34" s="102"/>
    </row>
    <row r="35" spans="1:8" ht="14.25">
      <c r="A35" s="102" t="s">
        <v>219</v>
      </c>
      <c r="B35" s="102"/>
      <c r="C35" s="102"/>
      <c r="D35" s="102"/>
      <c r="E35" s="102"/>
      <c r="F35" s="102"/>
      <c r="G35" s="102"/>
      <c r="H35" s="102"/>
    </row>
    <row r="36" spans="1:8" ht="14.25">
      <c r="A36" s="71" t="s">
        <v>173</v>
      </c>
      <c r="B36" s="71"/>
      <c r="C36" s="71"/>
      <c r="D36" s="71"/>
      <c r="E36" s="71"/>
      <c r="F36" s="71"/>
      <c r="G36" s="71"/>
      <c r="H36" s="71"/>
    </row>
    <row r="37" spans="1:8" ht="14.25">
      <c r="A37" s="102" t="s">
        <v>220</v>
      </c>
      <c r="B37" s="102"/>
      <c r="C37" s="102"/>
      <c r="D37" s="102"/>
      <c r="E37" s="102"/>
      <c r="F37" s="102"/>
      <c r="G37" s="102"/>
      <c r="H37" s="102"/>
    </row>
    <row r="38" spans="1:8" ht="14.25">
      <c r="A38" s="102" t="s">
        <v>221</v>
      </c>
      <c r="B38" s="102"/>
      <c r="C38" s="102"/>
      <c r="D38" s="102"/>
      <c r="E38" s="102"/>
      <c r="F38" s="102"/>
      <c r="G38" s="102"/>
      <c r="H38" s="102"/>
    </row>
    <row r="39" spans="1:8" ht="14.25">
      <c r="A39" s="102" t="s">
        <v>222</v>
      </c>
      <c r="B39" s="102"/>
      <c r="C39" s="102"/>
      <c r="D39" s="102"/>
      <c r="E39" s="102"/>
      <c r="F39" s="102"/>
      <c r="G39" s="102"/>
      <c r="H39" s="102"/>
    </row>
    <row r="40" spans="1:8" ht="9" customHeight="1">
      <c r="A40" s="105"/>
      <c r="B40" s="105"/>
      <c r="C40" s="105"/>
      <c r="D40" s="105"/>
      <c r="E40" s="105"/>
      <c r="F40" s="105"/>
      <c r="G40" s="105"/>
      <c r="H40" s="105"/>
    </row>
    <row r="41" spans="1:8" ht="14.25">
      <c r="A41" s="102" t="s">
        <v>96</v>
      </c>
      <c r="B41" s="102"/>
      <c r="C41" s="102"/>
      <c r="D41" s="102"/>
      <c r="E41" s="102"/>
      <c r="F41" s="102"/>
      <c r="G41" s="102"/>
      <c r="H41" s="102"/>
    </row>
    <row r="42" spans="1:8" ht="9" customHeight="1">
      <c r="A42" s="102"/>
      <c r="B42" s="102"/>
      <c r="C42" s="102"/>
      <c r="D42" s="102"/>
      <c r="E42" s="102"/>
      <c r="F42" s="102"/>
      <c r="G42" s="102"/>
      <c r="H42" s="102"/>
    </row>
    <row r="43" spans="1:8" ht="27" customHeight="1">
      <c r="A43" s="103" t="s">
        <v>5</v>
      </c>
      <c r="B43" s="104"/>
      <c r="C43" s="104"/>
      <c r="D43" s="104"/>
      <c r="E43" s="104"/>
      <c r="F43" s="104"/>
      <c r="G43" s="104"/>
      <c r="H43" s="104"/>
    </row>
    <row r="44" spans="1:8" ht="9" customHeight="1">
      <c r="A44" s="102"/>
      <c r="B44" s="102"/>
      <c r="C44" s="102"/>
      <c r="D44" s="102"/>
      <c r="E44" s="102"/>
      <c r="F44" s="102"/>
      <c r="G44" s="102"/>
      <c r="H44" s="102"/>
    </row>
    <row r="45" spans="1:8" ht="58.5" customHeight="1">
      <c r="A45" s="103" t="s">
        <v>6</v>
      </c>
      <c r="B45" s="104"/>
      <c r="C45" s="104"/>
      <c r="D45" s="104"/>
      <c r="E45" s="104"/>
      <c r="F45" s="104"/>
      <c r="G45" s="104"/>
      <c r="H45" s="104"/>
    </row>
    <row r="46" spans="1:8" ht="9" customHeight="1">
      <c r="A46" s="102"/>
      <c r="B46" s="102"/>
      <c r="C46" s="102"/>
      <c r="D46" s="102"/>
      <c r="E46" s="102"/>
      <c r="F46" s="102"/>
      <c r="G46" s="102"/>
      <c r="H46" s="102"/>
    </row>
    <row r="47" spans="1:8" ht="57.75" customHeight="1">
      <c r="A47" s="103" t="s">
        <v>7</v>
      </c>
      <c r="B47" s="104"/>
      <c r="C47" s="104"/>
      <c r="D47" s="104"/>
      <c r="E47" s="104"/>
      <c r="F47" s="104"/>
      <c r="G47" s="104"/>
      <c r="H47" s="104"/>
    </row>
    <row r="48" spans="1:8" ht="9" customHeight="1">
      <c r="A48" s="102"/>
      <c r="B48" s="102"/>
      <c r="C48" s="102"/>
      <c r="D48" s="102"/>
      <c r="E48" s="102"/>
      <c r="F48" s="102"/>
      <c r="G48" s="102"/>
      <c r="H48" s="102"/>
    </row>
    <row r="49" spans="1:8" ht="14.25">
      <c r="A49" s="71"/>
      <c r="B49" s="71"/>
      <c r="C49" s="71"/>
      <c r="D49" s="71"/>
      <c r="E49" s="71"/>
      <c r="F49" s="71"/>
      <c r="G49" s="71"/>
      <c r="H49" s="71"/>
    </row>
    <row r="50" spans="1:8" ht="14.25">
      <c r="A50" s="29"/>
      <c r="B50" s="29"/>
      <c r="C50" s="29"/>
      <c r="D50" s="29"/>
      <c r="E50" s="29"/>
      <c r="F50" s="29"/>
      <c r="G50" s="29"/>
      <c r="H50" s="29"/>
    </row>
    <row r="51" spans="1:8" ht="14.25">
      <c r="A51" s="29"/>
      <c r="B51" s="29"/>
      <c r="C51" s="29"/>
      <c r="D51" s="29"/>
      <c r="E51" s="29"/>
      <c r="F51" s="29"/>
      <c r="G51" s="29"/>
      <c r="H51" s="29"/>
    </row>
  </sheetData>
  <mergeCells count="29">
    <mergeCell ref="F1:H1"/>
    <mergeCell ref="F2:H2"/>
    <mergeCell ref="A4:H4"/>
    <mergeCell ref="A6:A9"/>
    <mergeCell ref="B8:B9"/>
    <mergeCell ref="C8:C9"/>
    <mergeCell ref="D8:D9"/>
    <mergeCell ref="B6:G7"/>
    <mergeCell ref="A32:H32"/>
    <mergeCell ref="H6:H9"/>
    <mergeCell ref="A35:H35"/>
    <mergeCell ref="F8:F9"/>
    <mergeCell ref="G8:G9"/>
    <mergeCell ref="E8:E9"/>
    <mergeCell ref="A31:H31"/>
    <mergeCell ref="A33:H33"/>
    <mergeCell ref="A34:H34"/>
    <mergeCell ref="A48:H48"/>
    <mergeCell ref="A44:H44"/>
    <mergeCell ref="A45:H45"/>
    <mergeCell ref="A46:H46"/>
    <mergeCell ref="A47:H47"/>
    <mergeCell ref="A41:H41"/>
    <mergeCell ref="A43:H43"/>
    <mergeCell ref="A42:H42"/>
    <mergeCell ref="A37:H37"/>
    <mergeCell ref="A38:H38"/>
    <mergeCell ref="A39:H39"/>
    <mergeCell ref="A40:H40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G41" sqref="G41:H41"/>
    </sheetView>
  </sheetViews>
  <sheetFormatPr defaultColWidth="9.00390625" defaultRowHeight="12.75"/>
  <cols>
    <col min="1" max="1" width="37.875" style="0" customWidth="1"/>
    <col min="2" max="3" width="6.75390625" style="0" customWidth="1"/>
    <col min="4" max="4" width="6.875" style="0" customWidth="1"/>
    <col min="5" max="6" width="6.625" style="0" customWidth="1"/>
    <col min="7" max="7" width="6.375" style="0" customWidth="1"/>
    <col min="8" max="8" width="20.375" style="22" customWidth="1"/>
  </cols>
  <sheetData>
    <row r="1" spans="1:9" ht="14.25">
      <c r="A1" s="4"/>
      <c r="B1" s="4"/>
      <c r="C1" s="4"/>
      <c r="D1" s="4"/>
      <c r="E1" s="4"/>
      <c r="G1" s="96" t="s">
        <v>228</v>
      </c>
      <c r="H1" s="96"/>
      <c r="I1" s="96"/>
    </row>
    <row r="2" spans="1:8" ht="14.25">
      <c r="A2" s="4"/>
      <c r="B2" s="4"/>
      <c r="C2" s="4"/>
      <c r="D2" s="4"/>
      <c r="E2" s="4"/>
      <c r="F2" s="4"/>
      <c r="G2" s="4"/>
      <c r="H2" s="3"/>
    </row>
    <row r="3" spans="1:8" ht="37.5" customHeight="1">
      <c r="A3" s="100" t="s">
        <v>176</v>
      </c>
      <c r="B3" s="100"/>
      <c r="C3" s="100"/>
      <c r="D3" s="100"/>
      <c r="E3" s="100"/>
      <c r="F3" s="100"/>
      <c r="G3" s="100"/>
      <c r="H3" s="100"/>
    </row>
    <row r="4" spans="1:8" ht="14.25">
      <c r="A4" s="3"/>
      <c r="B4" s="3"/>
      <c r="C4" s="3"/>
      <c r="D4" s="3"/>
      <c r="E4" s="3"/>
      <c r="F4" s="3"/>
      <c r="G4" s="3"/>
      <c r="H4" s="3"/>
    </row>
    <row r="5" spans="1:8" ht="14.25">
      <c r="A5" s="4"/>
      <c r="B5" s="6"/>
      <c r="C5" s="6"/>
      <c r="D5" s="6"/>
      <c r="E5" s="6"/>
      <c r="F5" s="6"/>
      <c r="G5" s="4"/>
      <c r="H5" s="3" t="s">
        <v>155</v>
      </c>
    </row>
    <row r="6" spans="1:8" ht="74.25" customHeight="1">
      <c r="A6" s="109" t="s">
        <v>158</v>
      </c>
      <c r="B6" s="97" t="s">
        <v>13</v>
      </c>
      <c r="C6" s="98"/>
      <c r="D6" s="98"/>
      <c r="E6" s="98"/>
      <c r="F6" s="98"/>
      <c r="G6" s="99"/>
      <c r="H6" s="124" t="s">
        <v>156</v>
      </c>
    </row>
    <row r="7" spans="1:8" ht="18.75" customHeight="1">
      <c r="A7" s="110"/>
      <c r="B7" s="24" t="s">
        <v>14</v>
      </c>
      <c r="C7" s="24" t="s">
        <v>15</v>
      </c>
      <c r="D7" s="24" t="s">
        <v>16</v>
      </c>
      <c r="E7" s="24" t="s">
        <v>194</v>
      </c>
      <c r="F7" s="24" t="s">
        <v>192</v>
      </c>
      <c r="G7" s="24" t="s">
        <v>193</v>
      </c>
      <c r="H7" s="125"/>
    </row>
    <row r="8" spans="1:8" ht="15" customHeight="1">
      <c r="A8" s="25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7">
        <v>8</v>
      </c>
    </row>
    <row r="9" spans="1:8" ht="14.25">
      <c r="A9" s="10"/>
      <c r="B9" s="10"/>
      <c r="C9" s="10"/>
      <c r="D9" s="10"/>
      <c r="E9" s="10"/>
      <c r="F9" s="10"/>
      <c r="G9" s="10"/>
      <c r="H9" s="5"/>
    </row>
    <row r="10" spans="1:8" ht="14.25">
      <c r="A10" s="14" t="s">
        <v>97</v>
      </c>
      <c r="B10" s="23">
        <v>1</v>
      </c>
      <c r="C10" s="23">
        <v>1.09</v>
      </c>
      <c r="D10" s="23">
        <v>1.2</v>
      </c>
      <c r="E10" s="23">
        <v>1.35</v>
      </c>
      <c r="F10" s="23">
        <v>1.55</v>
      </c>
      <c r="G10" s="23">
        <v>1.8</v>
      </c>
      <c r="H10" s="23"/>
    </row>
    <row r="11" spans="1:8" ht="14.25">
      <c r="A11" s="14"/>
      <c r="B11" s="23"/>
      <c r="C11" s="23"/>
      <c r="D11" s="23"/>
      <c r="E11" s="23"/>
      <c r="F11" s="23"/>
      <c r="G11" s="23"/>
      <c r="H11" s="23"/>
    </row>
    <row r="12" spans="1:8" ht="42.75">
      <c r="A12" s="76" t="s">
        <v>98</v>
      </c>
      <c r="B12" s="23">
        <f>6.94*H12</f>
        <v>7.217600000000001</v>
      </c>
      <c r="C12" s="23">
        <f>7.22*C10</f>
        <v>7.869800000000001</v>
      </c>
      <c r="D12" s="23">
        <f>7.22*D10</f>
        <v>8.664</v>
      </c>
      <c r="E12" s="23">
        <f>7.22*E10</f>
        <v>9.747</v>
      </c>
      <c r="F12" s="23">
        <f>7.22*F10</f>
        <v>11.191</v>
      </c>
      <c r="G12" s="23">
        <f>7.22*G10</f>
        <v>12.996</v>
      </c>
      <c r="H12" s="23">
        <v>1.04</v>
      </c>
    </row>
    <row r="13" spans="1:8" ht="14.25">
      <c r="A13" s="14"/>
      <c r="B13" s="23"/>
      <c r="C13" s="23"/>
      <c r="D13" s="23"/>
      <c r="E13" s="23"/>
      <c r="F13" s="23"/>
      <c r="G13" s="23"/>
      <c r="H13" s="23"/>
    </row>
    <row r="14" spans="1:8" ht="28.5">
      <c r="A14" s="76" t="s">
        <v>99</v>
      </c>
      <c r="B14" s="23">
        <f aca="true" t="shared" si="0" ref="B14:B30">6.94*H14</f>
        <v>7.217600000000001</v>
      </c>
      <c r="C14" s="23">
        <f>7.22*C10</f>
        <v>7.869800000000001</v>
      </c>
      <c r="D14" s="23">
        <f>7.22*D10</f>
        <v>8.664</v>
      </c>
      <c r="E14" s="23">
        <f>7.22*E10</f>
        <v>9.747</v>
      </c>
      <c r="F14" s="23">
        <f>7.22*F10</f>
        <v>11.191</v>
      </c>
      <c r="G14" s="23">
        <f>7.22*G10</f>
        <v>12.996</v>
      </c>
      <c r="H14" s="23">
        <v>1.04</v>
      </c>
    </row>
    <row r="15" spans="1:8" ht="14.25">
      <c r="A15" s="14"/>
      <c r="B15" s="23"/>
      <c r="C15" s="23"/>
      <c r="D15" s="23"/>
      <c r="E15" s="23"/>
      <c r="F15" s="23"/>
      <c r="G15" s="23"/>
      <c r="H15" s="23"/>
    </row>
    <row r="16" spans="1:8" ht="14.25">
      <c r="A16" s="14" t="s">
        <v>70</v>
      </c>
      <c r="B16" s="23">
        <f t="shared" si="0"/>
        <v>7.356400000000001</v>
      </c>
      <c r="C16" s="23">
        <f>7.36*C10</f>
        <v>8.022400000000001</v>
      </c>
      <c r="D16" s="23">
        <f>7.36*D10</f>
        <v>8.832</v>
      </c>
      <c r="E16" s="23">
        <f>7.36*E10</f>
        <v>9.936000000000002</v>
      </c>
      <c r="F16" s="23">
        <f>7.36*F10</f>
        <v>11.408000000000001</v>
      </c>
      <c r="G16" s="23">
        <f>7.36*G10</f>
        <v>13.248000000000001</v>
      </c>
      <c r="H16" s="23">
        <v>1.06</v>
      </c>
    </row>
    <row r="17" spans="1:8" ht="14.25">
      <c r="A17" s="14"/>
      <c r="B17" s="23"/>
      <c r="C17" s="23"/>
      <c r="D17" s="23"/>
      <c r="E17" s="23"/>
      <c r="F17" s="23"/>
      <c r="G17" s="23"/>
      <c r="H17" s="23"/>
    </row>
    <row r="18" spans="1:8" ht="14.25">
      <c r="A18" s="14" t="s">
        <v>71</v>
      </c>
      <c r="B18" s="23">
        <f t="shared" si="0"/>
        <v>7.356400000000001</v>
      </c>
      <c r="C18" s="23">
        <f>7.36*C10</f>
        <v>8.022400000000001</v>
      </c>
      <c r="D18" s="23">
        <f>7.36*D10</f>
        <v>8.832</v>
      </c>
      <c r="E18" s="23">
        <f>7.36*E10</f>
        <v>9.936000000000002</v>
      </c>
      <c r="F18" s="23">
        <f>7.36*F10</f>
        <v>11.408000000000001</v>
      </c>
      <c r="G18" s="23">
        <f>7.36*G10</f>
        <v>13.248000000000001</v>
      </c>
      <c r="H18" s="23">
        <v>1.06</v>
      </c>
    </row>
    <row r="19" spans="1:8" ht="14.25">
      <c r="A19" s="14"/>
      <c r="B19" s="23"/>
      <c r="C19" s="23"/>
      <c r="D19" s="23"/>
      <c r="E19" s="23"/>
      <c r="F19" s="23"/>
      <c r="G19" s="23"/>
      <c r="H19" s="23"/>
    </row>
    <row r="20" spans="1:8" ht="28.5">
      <c r="A20" s="76" t="s">
        <v>100</v>
      </c>
      <c r="B20" s="23">
        <f t="shared" si="0"/>
        <v>8.675</v>
      </c>
      <c r="C20" s="23">
        <f>8.68*C10</f>
        <v>9.4612</v>
      </c>
      <c r="D20" s="23">
        <f>8.68*D10</f>
        <v>10.415999999999999</v>
      </c>
      <c r="E20" s="23">
        <f>8.68*E10</f>
        <v>11.718</v>
      </c>
      <c r="F20" s="23">
        <f>8.68*F10</f>
        <v>13.454</v>
      </c>
      <c r="G20" s="23">
        <f>8.68*G10</f>
        <v>15.624</v>
      </c>
      <c r="H20" s="23">
        <v>1.25</v>
      </c>
    </row>
    <row r="21" spans="1:8" ht="14.25">
      <c r="A21" s="14"/>
      <c r="B21" s="23"/>
      <c r="C21" s="23"/>
      <c r="D21" s="23"/>
      <c r="E21" s="23"/>
      <c r="F21" s="22"/>
      <c r="G21" s="23"/>
      <c r="H21" s="23"/>
    </row>
    <row r="22" spans="1:8" ht="14.25">
      <c r="A22" s="14" t="s">
        <v>69</v>
      </c>
      <c r="B22" s="23">
        <f t="shared" si="0"/>
        <v>7.356400000000001</v>
      </c>
      <c r="C22" s="23">
        <f>7.36*C10</f>
        <v>8.022400000000001</v>
      </c>
      <c r="D22" s="23">
        <f>7.36*D10</f>
        <v>8.832</v>
      </c>
      <c r="E22" s="23">
        <f>7.36*E10</f>
        <v>9.936000000000002</v>
      </c>
      <c r="F22" s="23">
        <f>7.36*F10</f>
        <v>11.408000000000001</v>
      </c>
      <c r="G22" s="23">
        <f>7.36*G10</f>
        <v>13.248000000000001</v>
      </c>
      <c r="H22" s="22">
        <v>1.06</v>
      </c>
    </row>
    <row r="23" spans="1:8" ht="14.25">
      <c r="A23" s="14"/>
      <c r="B23" s="23"/>
      <c r="C23" s="23" t="s">
        <v>12</v>
      </c>
      <c r="D23" s="23" t="s">
        <v>12</v>
      </c>
      <c r="E23" s="23" t="s">
        <v>12</v>
      </c>
      <c r="F23" s="23" t="s">
        <v>12</v>
      </c>
      <c r="G23" s="23" t="s">
        <v>12</v>
      </c>
      <c r="H23" s="23"/>
    </row>
    <row r="24" spans="1:8" ht="57">
      <c r="A24" s="76" t="s">
        <v>177</v>
      </c>
      <c r="B24" s="23">
        <f t="shared" si="0"/>
        <v>7.356400000000001</v>
      </c>
      <c r="C24" s="23">
        <f>7.36*C10</f>
        <v>8.022400000000001</v>
      </c>
      <c r="D24" s="23">
        <f>7.36*D10</f>
        <v>8.832</v>
      </c>
      <c r="E24" s="23">
        <f>7.36*E10</f>
        <v>9.936000000000002</v>
      </c>
      <c r="F24" s="23">
        <f>7.36*F10</f>
        <v>11.408000000000001</v>
      </c>
      <c r="G24" s="23">
        <f>7.36*G10</f>
        <v>13.248000000000001</v>
      </c>
      <c r="H24" s="23">
        <v>1.06</v>
      </c>
    </row>
    <row r="25" spans="1:8" ht="14.25">
      <c r="A25" s="14"/>
      <c r="B25" s="23"/>
      <c r="C25" s="23"/>
      <c r="D25" s="23"/>
      <c r="E25" s="23"/>
      <c r="F25" s="23"/>
      <c r="G25" s="23"/>
      <c r="H25" s="23"/>
    </row>
    <row r="26" spans="1:8" ht="57">
      <c r="A26" s="76" t="s">
        <v>178</v>
      </c>
      <c r="B26" s="23">
        <f t="shared" si="0"/>
        <v>8.2586</v>
      </c>
      <c r="C26" s="23">
        <f>8.26*C10</f>
        <v>9.003400000000001</v>
      </c>
      <c r="D26" s="23">
        <f>8.26*D10</f>
        <v>9.911999999999999</v>
      </c>
      <c r="E26" s="23">
        <f>8.26*E10</f>
        <v>11.151</v>
      </c>
      <c r="F26" s="23">
        <f>8.26*F10</f>
        <v>12.803</v>
      </c>
      <c r="G26" s="23">
        <f>8.26*G10</f>
        <v>14.868</v>
      </c>
      <c r="H26" s="3">
        <v>1.19</v>
      </c>
    </row>
    <row r="27" spans="1:8" ht="14.25">
      <c r="A27" s="14"/>
      <c r="B27" s="23"/>
      <c r="C27" s="23"/>
      <c r="D27" s="23"/>
      <c r="E27" s="23"/>
      <c r="F27" s="23"/>
      <c r="G27" s="23"/>
      <c r="H27" s="3"/>
    </row>
    <row r="28" spans="1:8" ht="57">
      <c r="A28" s="76" t="s">
        <v>179</v>
      </c>
      <c r="B28" s="23">
        <f t="shared" si="0"/>
        <v>7.356400000000001</v>
      </c>
      <c r="C28" s="23">
        <f>7.36*C10</f>
        <v>8.022400000000001</v>
      </c>
      <c r="D28" s="23">
        <f>7.36*D10</f>
        <v>8.832</v>
      </c>
      <c r="E28" s="23">
        <f>7.36*E10</f>
        <v>9.936000000000002</v>
      </c>
      <c r="F28" s="23">
        <f>7.36*F10</f>
        <v>11.408000000000001</v>
      </c>
      <c r="G28" s="23">
        <f>7.36*G10</f>
        <v>13.248000000000001</v>
      </c>
      <c r="H28" s="3">
        <v>1.06</v>
      </c>
    </row>
    <row r="29" spans="1:8" ht="14.25">
      <c r="A29" s="14"/>
      <c r="B29" s="23"/>
      <c r="C29" s="23"/>
      <c r="D29" s="23"/>
      <c r="E29" s="23"/>
      <c r="F29" s="23"/>
      <c r="G29" s="23"/>
      <c r="H29" s="3"/>
    </row>
    <row r="30" spans="1:8" ht="42.75">
      <c r="A30" s="76" t="s">
        <v>180</v>
      </c>
      <c r="B30" s="23">
        <f t="shared" si="0"/>
        <v>7.217600000000001</v>
      </c>
      <c r="C30" s="23">
        <f>7.22*C10</f>
        <v>7.869800000000001</v>
      </c>
      <c r="D30" s="23">
        <f>7.22*D10</f>
        <v>8.664</v>
      </c>
      <c r="E30" s="23">
        <f>7.22*E10</f>
        <v>9.747</v>
      </c>
      <c r="F30" s="23">
        <f>7.22*F10</f>
        <v>11.191</v>
      </c>
      <c r="G30" s="23">
        <f>7.22*G10</f>
        <v>12.996</v>
      </c>
      <c r="H30" s="3">
        <v>1.04</v>
      </c>
    </row>
    <row r="31" spans="1:8" ht="14.25">
      <c r="A31" s="4"/>
      <c r="B31" s="12"/>
      <c r="C31" s="12"/>
      <c r="D31" s="12"/>
      <c r="E31" s="12"/>
      <c r="F31" s="12"/>
      <c r="G31" s="12"/>
      <c r="H31" s="3"/>
    </row>
    <row r="32" spans="1:8" ht="14.25">
      <c r="A32" s="4"/>
      <c r="B32" s="12"/>
      <c r="C32" s="12"/>
      <c r="D32" s="12"/>
      <c r="E32" s="12"/>
      <c r="F32" s="12"/>
      <c r="G32" s="12"/>
      <c r="H32" s="3"/>
    </row>
    <row r="33" spans="1:8" ht="14.25">
      <c r="A33" s="4"/>
      <c r="B33" s="12"/>
      <c r="C33" s="12"/>
      <c r="D33" s="12"/>
      <c r="E33" s="12"/>
      <c r="F33" s="12"/>
      <c r="G33" s="12"/>
      <c r="H33" s="3"/>
    </row>
    <row r="34" spans="1:8" ht="14.25">
      <c r="A34" s="4"/>
      <c r="B34" s="12"/>
      <c r="C34" s="12"/>
      <c r="D34" s="12"/>
      <c r="E34" s="12"/>
      <c r="F34" s="12"/>
      <c r="G34" s="12"/>
      <c r="H34" s="3"/>
    </row>
    <row r="35" spans="1:8" ht="14.25">
      <c r="A35" s="4"/>
      <c r="B35" s="12"/>
      <c r="C35" s="12"/>
      <c r="D35" s="12"/>
      <c r="E35" s="12"/>
      <c r="F35" s="12"/>
      <c r="G35" s="12"/>
      <c r="H35" s="3"/>
    </row>
    <row r="36" spans="1:8" ht="14.25">
      <c r="A36" s="4"/>
      <c r="B36" s="12"/>
      <c r="C36" s="12"/>
      <c r="D36" s="12"/>
      <c r="E36" s="12"/>
      <c r="F36" s="12"/>
      <c r="G36" s="12"/>
      <c r="H36" s="3"/>
    </row>
    <row r="37" spans="1:8" ht="14.25">
      <c r="A37" s="4"/>
      <c r="B37" s="12"/>
      <c r="C37" s="12"/>
      <c r="D37" s="12"/>
      <c r="E37" s="12"/>
      <c r="F37" s="12"/>
      <c r="G37" s="12"/>
      <c r="H37" s="3"/>
    </row>
    <row r="38" spans="1:8" ht="14.25">
      <c r="A38" s="4"/>
      <c r="B38" s="12"/>
      <c r="C38" s="12"/>
      <c r="D38" s="12"/>
      <c r="E38" s="12"/>
      <c r="F38" s="12"/>
      <c r="G38" s="12"/>
      <c r="H38" s="3"/>
    </row>
    <row r="39" spans="1:8" ht="14.25">
      <c r="A39" s="4"/>
      <c r="B39" s="12"/>
      <c r="C39" s="12"/>
      <c r="D39" s="12"/>
      <c r="E39" s="12"/>
      <c r="F39" s="12"/>
      <c r="G39" s="12"/>
      <c r="H39" s="3"/>
    </row>
    <row r="40" spans="1:8" ht="14.25">
      <c r="A40" s="4"/>
      <c r="B40" s="12"/>
      <c r="C40" s="12"/>
      <c r="D40" s="12"/>
      <c r="E40" s="12"/>
      <c r="F40" s="12"/>
      <c r="G40" s="12"/>
      <c r="H40" s="3"/>
    </row>
    <row r="41" spans="1:8" ht="14.25">
      <c r="A41" s="4"/>
      <c r="B41" s="12"/>
      <c r="C41" s="12"/>
      <c r="D41" s="12"/>
      <c r="E41" s="12"/>
      <c r="F41" s="12"/>
      <c r="G41" s="95" t="s">
        <v>238</v>
      </c>
      <c r="H41" s="95"/>
    </row>
    <row r="42" spans="1:8" ht="15" customHeight="1">
      <c r="A42" s="25">
        <v>1</v>
      </c>
      <c r="B42" s="26">
        <v>2</v>
      </c>
      <c r="C42" s="26">
        <v>3</v>
      </c>
      <c r="D42" s="26">
        <v>4</v>
      </c>
      <c r="E42" s="26">
        <v>5</v>
      </c>
      <c r="F42" s="26">
        <v>6</v>
      </c>
      <c r="G42" s="26">
        <v>7</v>
      </c>
      <c r="H42" s="27">
        <v>8</v>
      </c>
    </row>
    <row r="43" spans="1:8" ht="15" customHeight="1">
      <c r="A43" s="39"/>
      <c r="B43" s="40"/>
      <c r="C43" s="40"/>
      <c r="D43" s="40"/>
      <c r="E43" s="40"/>
      <c r="F43" s="40"/>
      <c r="G43" s="40"/>
      <c r="H43" s="41"/>
    </row>
    <row r="44" spans="1:8" ht="99.75">
      <c r="A44" s="76" t="s">
        <v>181</v>
      </c>
      <c r="B44" s="23">
        <f>6.94*H44</f>
        <v>7.981</v>
      </c>
      <c r="C44" s="23">
        <f>7.98*C10</f>
        <v>8.698200000000002</v>
      </c>
      <c r="D44" s="23">
        <f>7.98*D10</f>
        <v>9.576</v>
      </c>
      <c r="E44" s="23">
        <f>7.98*E10</f>
        <v>10.773000000000001</v>
      </c>
      <c r="F44" s="23">
        <f>7.98*F10</f>
        <v>12.369000000000002</v>
      </c>
      <c r="G44" s="23">
        <f>7.98*G10</f>
        <v>14.364</v>
      </c>
      <c r="H44" s="3">
        <v>1.15</v>
      </c>
    </row>
    <row r="45" spans="1:8" ht="14.25">
      <c r="A45" s="14"/>
      <c r="B45" s="23"/>
      <c r="C45" s="23"/>
      <c r="D45" s="23"/>
      <c r="E45" s="23"/>
      <c r="F45" s="23"/>
      <c r="G45" s="23"/>
      <c r="H45" s="3"/>
    </row>
    <row r="46" spans="1:8" ht="71.25">
      <c r="A46" s="76" t="s">
        <v>182</v>
      </c>
      <c r="B46" s="23">
        <f aca="true" t="shared" si="1" ref="B46:B52">6.94*H46</f>
        <v>8.2586</v>
      </c>
      <c r="C46" s="23">
        <f>8.26*C10</f>
        <v>9.003400000000001</v>
      </c>
      <c r="D46" s="23">
        <f>8.26*D10</f>
        <v>9.911999999999999</v>
      </c>
      <c r="E46" s="23">
        <f>8.26*E10</f>
        <v>11.151</v>
      </c>
      <c r="F46" s="23">
        <f>8.26*F10</f>
        <v>12.803</v>
      </c>
      <c r="G46" s="23">
        <f>8.26*G10</f>
        <v>14.868</v>
      </c>
      <c r="H46" s="3">
        <v>1.19</v>
      </c>
    </row>
    <row r="47" spans="1:8" ht="14.25">
      <c r="A47" s="14"/>
      <c r="B47" s="23"/>
      <c r="C47" s="23"/>
      <c r="D47" s="23"/>
      <c r="E47" s="23"/>
      <c r="F47" s="23"/>
      <c r="G47" s="23"/>
      <c r="H47" s="3"/>
    </row>
    <row r="48" spans="1:8" ht="71.25">
      <c r="A48" s="76" t="s">
        <v>101</v>
      </c>
      <c r="B48" s="23"/>
      <c r="C48" s="23"/>
      <c r="D48" s="23"/>
      <c r="E48" s="23"/>
      <c r="F48" s="23"/>
      <c r="G48" s="23"/>
      <c r="H48" s="3"/>
    </row>
    <row r="49" spans="1:8" s="73" customFormat="1" ht="27.75" customHeight="1">
      <c r="A49" s="76" t="s">
        <v>174</v>
      </c>
      <c r="B49" s="23">
        <f t="shared" si="1"/>
        <v>7.217600000000001</v>
      </c>
      <c r="C49" s="83">
        <f>7.22*C10</f>
        <v>7.869800000000001</v>
      </c>
      <c r="D49" s="83">
        <f>7.22*D10</f>
        <v>8.664</v>
      </c>
      <c r="E49" s="83">
        <f>7.22*E10</f>
        <v>9.747</v>
      </c>
      <c r="F49" s="83">
        <f>7.22*F10</f>
        <v>11.191</v>
      </c>
      <c r="G49" s="83">
        <f>7.22*G10</f>
        <v>12.996</v>
      </c>
      <c r="H49" s="77">
        <v>1.04</v>
      </c>
    </row>
    <row r="50" spans="1:8" ht="57">
      <c r="A50" s="76" t="s">
        <v>175</v>
      </c>
      <c r="B50" s="23">
        <f t="shared" si="1"/>
        <v>7.981</v>
      </c>
      <c r="C50" s="23">
        <f>7.98*C10</f>
        <v>8.698200000000002</v>
      </c>
      <c r="D50" s="23">
        <f>7.98*D10</f>
        <v>9.576</v>
      </c>
      <c r="E50" s="23">
        <f>7.98*E10</f>
        <v>10.773000000000001</v>
      </c>
      <c r="F50" s="23">
        <f>7.98*F10</f>
        <v>12.369000000000002</v>
      </c>
      <c r="G50" s="23">
        <f>7.98*G10</f>
        <v>14.364</v>
      </c>
      <c r="H50" s="3">
        <v>1.15</v>
      </c>
    </row>
    <row r="51" spans="1:8" ht="14.25">
      <c r="A51" s="14"/>
      <c r="B51" s="23"/>
      <c r="C51" s="23"/>
      <c r="D51" s="23"/>
      <c r="E51" s="23"/>
      <c r="F51" s="23"/>
      <c r="G51" s="23"/>
      <c r="H51" s="3"/>
    </row>
    <row r="52" spans="1:8" ht="28.5">
      <c r="A52" s="76" t="s">
        <v>102</v>
      </c>
      <c r="B52" s="23">
        <f t="shared" si="1"/>
        <v>6.94</v>
      </c>
      <c r="C52" s="23">
        <f>6.94*C10</f>
        <v>7.564600000000001</v>
      </c>
      <c r="D52" s="23">
        <f>6.94*D10</f>
        <v>8.328</v>
      </c>
      <c r="E52" s="23">
        <f>6.94*E10</f>
        <v>9.369000000000002</v>
      </c>
      <c r="F52" s="23">
        <f>6.94*F10</f>
        <v>10.757000000000001</v>
      </c>
      <c r="G52" s="23">
        <f>6.94*G10</f>
        <v>12.492</v>
      </c>
      <c r="H52" s="23">
        <v>1</v>
      </c>
    </row>
    <row r="53" spans="1:8" ht="14.25">
      <c r="A53" s="14"/>
      <c r="B53" s="12"/>
      <c r="C53" s="12"/>
      <c r="D53" s="12"/>
      <c r="E53" s="12"/>
      <c r="F53" s="12"/>
      <c r="G53" s="12"/>
      <c r="H53" s="3"/>
    </row>
    <row r="54" spans="1:8" ht="14.25">
      <c r="A54" s="14"/>
      <c r="B54" s="12"/>
      <c r="C54" s="12"/>
      <c r="D54" s="12"/>
      <c r="E54" s="12"/>
      <c r="F54" s="12"/>
      <c r="G54" s="12"/>
      <c r="H54" s="3"/>
    </row>
    <row r="55" spans="1:8" ht="14.25">
      <c r="A55" s="4"/>
      <c r="B55" s="12"/>
      <c r="C55" s="12"/>
      <c r="D55" s="12"/>
      <c r="E55" s="12"/>
      <c r="F55" s="12"/>
      <c r="G55" s="12"/>
      <c r="H55" s="3"/>
    </row>
    <row r="56" spans="1:11" ht="15">
      <c r="A56" s="123" t="s">
        <v>20</v>
      </c>
      <c r="B56" s="123"/>
      <c r="C56" s="123"/>
      <c r="D56" s="123"/>
      <c r="E56" s="123"/>
      <c r="F56" s="123"/>
      <c r="G56" s="123"/>
      <c r="H56" s="123"/>
      <c r="I56" s="4"/>
      <c r="J56" s="4"/>
      <c r="K56" s="4"/>
    </row>
    <row r="57" spans="1:9" ht="44.25" customHeight="1">
      <c r="A57" s="122" t="s">
        <v>224</v>
      </c>
      <c r="B57" s="122"/>
      <c r="C57" s="122"/>
      <c r="D57" s="122"/>
      <c r="E57" s="122"/>
      <c r="F57" s="122"/>
      <c r="G57" s="122"/>
      <c r="H57" s="122"/>
      <c r="I57" s="4"/>
    </row>
    <row r="58" spans="1:9" ht="14.25">
      <c r="A58" s="96"/>
      <c r="B58" s="96"/>
      <c r="C58" s="96"/>
      <c r="D58" s="96"/>
      <c r="E58" s="96"/>
      <c r="F58" s="96"/>
      <c r="G58" s="96"/>
      <c r="H58" s="96"/>
      <c r="I58" s="4"/>
    </row>
    <row r="59" spans="1:9" ht="14.25">
      <c r="A59" s="96"/>
      <c r="B59" s="96"/>
      <c r="C59" s="96"/>
      <c r="D59" s="96"/>
      <c r="E59" s="96"/>
      <c r="F59" s="96"/>
      <c r="G59" s="96"/>
      <c r="H59" s="96"/>
      <c r="I59" s="4"/>
    </row>
    <row r="60" spans="1:9" ht="14.25">
      <c r="A60" s="96" t="s">
        <v>225</v>
      </c>
      <c r="B60" s="96"/>
      <c r="C60" s="96"/>
      <c r="D60" s="96"/>
      <c r="E60" s="96"/>
      <c r="F60" s="96"/>
      <c r="G60" s="96"/>
      <c r="H60" s="96"/>
      <c r="I60" s="4"/>
    </row>
    <row r="61" spans="1:9" ht="14.25">
      <c r="A61" s="96"/>
      <c r="B61" s="96"/>
      <c r="C61" s="96"/>
      <c r="D61" s="96"/>
      <c r="E61" s="96"/>
      <c r="F61" s="96"/>
      <c r="G61" s="96"/>
      <c r="H61" s="96"/>
      <c r="I61" s="4"/>
    </row>
    <row r="62" spans="1:9" ht="14.25">
      <c r="A62" s="96" t="s">
        <v>159</v>
      </c>
      <c r="B62" s="96"/>
      <c r="C62" s="96"/>
      <c r="D62" s="96"/>
      <c r="E62" s="96"/>
      <c r="F62" s="96"/>
      <c r="G62" s="96"/>
      <c r="H62" s="96"/>
      <c r="I62" s="4"/>
    </row>
    <row r="63" spans="1:9" ht="14.25">
      <c r="A63" s="4" t="s">
        <v>89</v>
      </c>
      <c r="B63" s="4"/>
      <c r="C63" s="4"/>
      <c r="D63" s="4"/>
      <c r="E63" s="4"/>
      <c r="F63" s="4"/>
      <c r="G63" s="4"/>
      <c r="H63" s="3"/>
      <c r="I63" s="4"/>
    </row>
    <row r="64" spans="1:9" ht="22.5" customHeight="1">
      <c r="A64" s="96" t="s">
        <v>226</v>
      </c>
      <c r="B64" s="96"/>
      <c r="C64" s="96"/>
      <c r="D64" s="96"/>
      <c r="E64" s="96"/>
      <c r="F64" s="96"/>
      <c r="G64" s="96"/>
      <c r="H64" s="96"/>
      <c r="I64" s="4"/>
    </row>
    <row r="65" spans="1:9" ht="22.5" customHeight="1">
      <c r="A65" s="96" t="s">
        <v>227</v>
      </c>
      <c r="B65" s="96"/>
      <c r="C65" s="96"/>
      <c r="D65" s="96"/>
      <c r="E65" s="96"/>
      <c r="F65" s="96"/>
      <c r="G65" s="96"/>
      <c r="H65" s="96"/>
      <c r="I65" s="4"/>
    </row>
    <row r="66" spans="1:9" ht="14.25">
      <c r="A66" s="4"/>
      <c r="B66" s="4"/>
      <c r="C66" s="4"/>
      <c r="D66" s="4"/>
      <c r="E66" s="4"/>
      <c r="F66" s="4"/>
      <c r="G66" s="4"/>
      <c r="H66" s="3"/>
      <c r="I66" s="4"/>
    </row>
    <row r="67" spans="1:8" ht="14.25">
      <c r="A67" s="4"/>
      <c r="B67" s="4"/>
      <c r="C67" s="4"/>
      <c r="D67" s="4"/>
      <c r="E67" s="4"/>
      <c r="F67" s="4"/>
      <c r="G67" s="4"/>
      <c r="H67" s="3"/>
    </row>
    <row r="68" spans="1:8" ht="14.25">
      <c r="A68" s="4"/>
      <c r="B68" s="4"/>
      <c r="C68" s="4"/>
      <c r="D68" s="4"/>
      <c r="E68" s="4"/>
      <c r="F68" s="4"/>
      <c r="G68" s="4"/>
      <c r="H68" s="3"/>
    </row>
    <row r="69" spans="1:8" ht="15">
      <c r="A69" s="1"/>
      <c r="B69" s="1"/>
      <c r="C69" s="1"/>
      <c r="D69" s="1"/>
      <c r="E69" s="1"/>
      <c r="F69" s="1"/>
      <c r="G69" s="1"/>
      <c r="H69" s="2"/>
    </row>
    <row r="70" spans="1:12" ht="15">
      <c r="A70" s="1"/>
      <c r="B70" s="1"/>
      <c r="C70" s="1"/>
      <c r="D70" s="1"/>
      <c r="E70" s="1"/>
      <c r="F70" s="1"/>
      <c r="G70" s="1"/>
      <c r="H70" s="2"/>
      <c r="L70" t="s">
        <v>12</v>
      </c>
    </row>
    <row r="71" spans="1:8" ht="15">
      <c r="A71" s="1"/>
      <c r="B71" s="1"/>
      <c r="C71" s="1"/>
      <c r="D71" s="1"/>
      <c r="E71" s="1"/>
      <c r="F71" s="1"/>
      <c r="G71" s="1"/>
      <c r="H71" s="2"/>
    </row>
    <row r="72" spans="1:8" ht="15">
      <c r="A72" s="1"/>
      <c r="B72" s="1"/>
      <c r="C72" s="1"/>
      <c r="D72" s="1"/>
      <c r="E72" s="1"/>
      <c r="F72" s="1"/>
      <c r="G72" s="1"/>
      <c r="H72" s="2"/>
    </row>
    <row r="73" spans="1:8" ht="15">
      <c r="A73" s="1"/>
      <c r="B73" s="1"/>
      <c r="C73" s="1"/>
      <c r="D73" s="1"/>
      <c r="E73" s="1"/>
      <c r="F73" s="1"/>
      <c r="G73" s="1"/>
      <c r="H73" s="2"/>
    </row>
    <row r="74" spans="1:8" ht="15">
      <c r="A74" s="1"/>
      <c r="B74" s="1"/>
      <c r="C74" s="1"/>
      <c r="D74" s="1"/>
      <c r="E74" s="1"/>
      <c r="F74" s="1"/>
      <c r="G74" s="1"/>
      <c r="H74" s="2"/>
    </row>
    <row r="75" spans="1:8" ht="15">
      <c r="A75" s="1"/>
      <c r="B75" s="1"/>
      <c r="C75" s="1"/>
      <c r="D75" s="1"/>
      <c r="E75" s="1"/>
      <c r="F75" s="1"/>
      <c r="G75" s="1"/>
      <c r="H75" s="2"/>
    </row>
    <row r="76" spans="1:8" ht="15">
      <c r="A76" s="1"/>
      <c r="B76" s="1"/>
      <c r="C76" s="1"/>
      <c r="D76" s="1"/>
      <c r="E76" s="1"/>
      <c r="F76" s="1"/>
      <c r="G76" s="1"/>
      <c r="H76" s="2"/>
    </row>
    <row r="77" spans="1:8" ht="14.25">
      <c r="A77" s="4"/>
      <c r="B77" s="4"/>
      <c r="C77" s="4"/>
      <c r="D77" s="4"/>
      <c r="E77" s="4"/>
      <c r="F77" s="4"/>
      <c r="G77" s="4"/>
      <c r="H77" s="3"/>
    </row>
  </sheetData>
  <mergeCells count="15">
    <mergeCell ref="A58:H58"/>
    <mergeCell ref="A62:H62"/>
    <mergeCell ref="A64:H64"/>
    <mergeCell ref="A65:H65"/>
    <mergeCell ref="A60:H60"/>
    <mergeCell ref="A59:H59"/>
    <mergeCell ref="A61:H61"/>
    <mergeCell ref="G1:I1"/>
    <mergeCell ref="B6:G6"/>
    <mergeCell ref="A3:H3"/>
    <mergeCell ref="A6:A7"/>
    <mergeCell ref="A57:H57"/>
    <mergeCell ref="A56:H56"/>
    <mergeCell ref="H6:H7"/>
    <mergeCell ref="G41:H41"/>
  </mergeCells>
  <printOptions/>
  <pageMargins left="0.7874015748031497" right="0.3937007874015748" top="0.5905511811023623" bottom="0.5905511811023623" header="0" footer="0"/>
  <pageSetup horizontalDpi="600" verticalDpi="600" orientation="portrait" paperSize="9" scale="90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62"/>
  <sheetViews>
    <sheetView workbookViewId="0" topLeftCell="A1">
      <selection activeCell="E3" sqref="E3"/>
    </sheetView>
  </sheetViews>
  <sheetFormatPr defaultColWidth="9.00390625" defaultRowHeight="12.75"/>
  <cols>
    <col min="1" max="1" width="60.875" style="0" customWidth="1"/>
    <col min="2" max="2" width="13.25390625" style="0" customWidth="1"/>
    <col min="3" max="3" width="16.25390625" style="0" customWidth="1"/>
  </cols>
  <sheetData>
    <row r="2" spans="1:3" ht="14.25">
      <c r="A2" s="53"/>
      <c r="B2" s="96" t="s">
        <v>152</v>
      </c>
      <c r="C2" s="96"/>
    </row>
    <row r="3" spans="1:3" ht="30" customHeight="1">
      <c r="A3" s="53"/>
      <c r="B3" s="86" t="s">
        <v>229</v>
      </c>
      <c r="C3" s="86"/>
    </row>
    <row r="4" spans="1:3" ht="14.25">
      <c r="A4" s="4"/>
      <c r="B4" s="3"/>
      <c r="C4" s="3"/>
    </row>
    <row r="5" spans="1:3" ht="29.25" customHeight="1">
      <c r="A5" s="100" t="s">
        <v>111</v>
      </c>
      <c r="B5" s="100"/>
      <c r="C5" s="100"/>
    </row>
    <row r="6" spans="1:3" ht="14.25">
      <c r="A6" s="4"/>
      <c r="B6" s="3"/>
      <c r="C6" s="3"/>
    </row>
    <row r="7" spans="1:3" s="35" customFormat="1" ht="102" customHeight="1">
      <c r="A7" s="44" t="s">
        <v>21</v>
      </c>
      <c r="B7" s="43" t="s">
        <v>103</v>
      </c>
      <c r="C7" s="51" t="s">
        <v>243</v>
      </c>
    </row>
    <row r="8" spans="1:3" ht="12.75">
      <c r="A8" s="37">
        <v>1</v>
      </c>
      <c r="B8" s="19">
        <v>2</v>
      </c>
      <c r="C8" s="70">
        <v>3</v>
      </c>
    </row>
    <row r="9" spans="1:3" ht="14.25">
      <c r="A9" s="4"/>
      <c r="B9" s="4"/>
      <c r="C9" s="4"/>
    </row>
    <row r="10" spans="1:3" ht="42.75">
      <c r="A10" s="42" t="s">
        <v>160</v>
      </c>
      <c r="B10" s="61">
        <f>1157*C10</f>
        <v>1133.86</v>
      </c>
      <c r="C10" s="3">
        <v>0.98</v>
      </c>
    </row>
    <row r="11" spans="1:3" ht="14.25">
      <c r="A11" s="4"/>
      <c r="B11" s="61"/>
      <c r="C11" s="3"/>
    </row>
    <row r="12" spans="1:3" ht="99.75" customHeight="1">
      <c r="A12" s="42" t="s">
        <v>196</v>
      </c>
      <c r="B12" s="61">
        <f aca="true" t="shared" si="0" ref="B12:B24">1157*C12</f>
        <v>1284.2700000000002</v>
      </c>
      <c r="C12" s="3">
        <v>1.11</v>
      </c>
    </row>
    <row r="13" spans="1:3" ht="14.25">
      <c r="A13" s="4"/>
      <c r="B13" s="61"/>
      <c r="C13" s="23"/>
    </row>
    <row r="14" spans="1:5" ht="102" customHeight="1">
      <c r="A14" s="42" t="s">
        <v>104</v>
      </c>
      <c r="B14" s="61">
        <f t="shared" si="0"/>
        <v>1423.11</v>
      </c>
      <c r="C14" s="3">
        <v>1.23</v>
      </c>
      <c r="E14" t="s">
        <v>12</v>
      </c>
    </row>
    <row r="15" spans="1:3" ht="14.25">
      <c r="A15" s="4"/>
      <c r="B15" s="61"/>
      <c r="C15" s="3"/>
    </row>
    <row r="16" spans="1:3" ht="114">
      <c r="A16" s="42" t="s">
        <v>161</v>
      </c>
      <c r="B16" s="61">
        <f t="shared" si="0"/>
        <v>1631.37</v>
      </c>
      <c r="C16" s="3">
        <v>1.41</v>
      </c>
    </row>
    <row r="17" spans="1:3" ht="14.25">
      <c r="A17" s="4"/>
      <c r="B17" s="61"/>
      <c r="C17" s="3"/>
    </row>
    <row r="18" spans="1:3" ht="14.25">
      <c r="A18" s="4" t="s">
        <v>73</v>
      </c>
      <c r="B18" s="61">
        <f t="shared" si="0"/>
        <v>1700.79</v>
      </c>
      <c r="C18" s="3">
        <v>1.47</v>
      </c>
    </row>
    <row r="19" spans="1:3" ht="14.25">
      <c r="A19" s="4"/>
      <c r="B19" s="61"/>
      <c r="C19" s="3"/>
    </row>
    <row r="20" spans="1:3" s="46" customFormat="1" ht="28.5">
      <c r="A20" s="45" t="s">
        <v>9</v>
      </c>
      <c r="B20" s="61">
        <f t="shared" si="0"/>
        <v>1862.7700000000002</v>
      </c>
      <c r="C20" s="83">
        <v>1.61</v>
      </c>
    </row>
    <row r="21" spans="1:3" ht="14.25">
      <c r="A21" s="4"/>
      <c r="B21" s="61"/>
      <c r="C21" s="3"/>
    </row>
    <row r="22" spans="1:3" ht="14.25">
      <c r="A22" s="4" t="s">
        <v>22</v>
      </c>
      <c r="B22" s="61">
        <f t="shared" si="0"/>
        <v>1990.04</v>
      </c>
      <c r="C22" s="5">
        <v>1.72</v>
      </c>
    </row>
    <row r="23" spans="1:3" ht="14.25">
      <c r="A23" s="4"/>
      <c r="B23" s="61"/>
      <c r="C23" s="5"/>
    </row>
    <row r="24" spans="1:3" ht="28.5">
      <c r="A24" s="42" t="s">
        <v>157</v>
      </c>
      <c r="B24" s="61">
        <f t="shared" si="0"/>
        <v>1735.5</v>
      </c>
      <c r="C24" s="23">
        <v>1.5</v>
      </c>
    </row>
    <row r="25" spans="1:3" ht="14.25">
      <c r="A25" s="4"/>
      <c r="B25" s="13"/>
      <c r="C25" s="28"/>
    </row>
    <row r="26" spans="1:3" ht="14.25">
      <c r="A26" s="4"/>
      <c r="B26" s="13"/>
      <c r="C26" s="28"/>
    </row>
    <row r="27" spans="1:3" ht="14.25">
      <c r="A27" s="4"/>
      <c r="B27" s="13"/>
      <c r="C27" s="28"/>
    </row>
    <row r="28" spans="1:3" ht="14.25">
      <c r="A28" s="4"/>
      <c r="B28" s="13"/>
      <c r="C28" s="28"/>
    </row>
    <row r="29" spans="1:3" ht="14.25">
      <c r="A29" s="4"/>
      <c r="B29" s="21"/>
      <c r="C29" s="21"/>
    </row>
    <row r="30" spans="1:3" ht="14.25">
      <c r="A30" s="4"/>
      <c r="B30" s="13"/>
      <c r="C30" s="53" t="s">
        <v>72</v>
      </c>
    </row>
    <row r="31" spans="1:3" ht="14.25">
      <c r="A31" s="24">
        <v>1</v>
      </c>
      <c r="B31" s="17">
        <v>2</v>
      </c>
      <c r="C31" s="24">
        <v>3</v>
      </c>
    </row>
    <row r="32" spans="1:3" ht="14.25">
      <c r="A32" s="5"/>
      <c r="B32" s="18"/>
      <c r="C32" s="5"/>
    </row>
    <row r="33" spans="1:3" ht="14.25">
      <c r="A33" s="4" t="s">
        <v>24</v>
      </c>
      <c r="B33" s="13"/>
      <c r="C33" s="4"/>
    </row>
    <row r="34" spans="1:3" ht="14.25">
      <c r="A34" s="4" t="s">
        <v>25</v>
      </c>
      <c r="B34" s="61">
        <f>1157*C34</f>
        <v>1469.39</v>
      </c>
      <c r="C34" s="3">
        <v>1.27</v>
      </c>
    </row>
    <row r="35" spans="1:3" ht="28.5">
      <c r="A35" s="42" t="s">
        <v>10</v>
      </c>
      <c r="B35" s="61">
        <f>1157*C35</f>
        <v>1862.7700000000002</v>
      </c>
      <c r="C35" s="23">
        <v>1.61</v>
      </c>
    </row>
    <row r="36" spans="1:3" ht="28.5">
      <c r="A36" s="42" t="s">
        <v>162</v>
      </c>
      <c r="B36" s="61">
        <f>1157*C36</f>
        <v>2024.75</v>
      </c>
      <c r="C36" s="3">
        <v>1.75</v>
      </c>
    </row>
    <row r="37" spans="1:3" ht="14.25">
      <c r="A37" s="4"/>
      <c r="B37" s="61"/>
      <c r="C37" s="3"/>
    </row>
    <row r="38" spans="1:3" ht="15">
      <c r="A38" s="47" t="s">
        <v>74</v>
      </c>
      <c r="B38" s="61"/>
      <c r="C38" s="3"/>
    </row>
    <row r="39" spans="1:3" ht="14.25">
      <c r="A39" s="4" t="s">
        <v>75</v>
      </c>
      <c r="B39" s="61">
        <f>1157*C39</f>
        <v>2371.85</v>
      </c>
      <c r="C39" s="3">
        <v>2.05</v>
      </c>
    </row>
    <row r="40" spans="1:3" ht="14.25">
      <c r="A40" s="4"/>
      <c r="B40" s="61"/>
      <c r="C40" s="3"/>
    </row>
    <row r="41" spans="1:3" ht="14.25">
      <c r="A41" s="4" t="s">
        <v>76</v>
      </c>
      <c r="B41" s="61"/>
      <c r="C41" s="3"/>
    </row>
    <row r="42" spans="1:3" ht="14.25">
      <c r="A42" s="4" t="s">
        <v>77</v>
      </c>
      <c r="B42" s="61">
        <f>1157*C42</f>
        <v>1804.92</v>
      </c>
      <c r="C42" s="3">
        <v>1.56</v>
      </c>
    </row>
    <row r="43" spans="1:3" ht="14.25">
      <c r="A43" s="4"/>
      <c r="B43" s="61"/>
      <c r="C43" s="3"/>
    </row>
    <row r="44" spans="1:3" ht="15">
      <c r="A44" s="47" t="s">
        <v>78</v>
      </c>
      <c r="B44" s="61"/>
      <c r="C44" s="3"/>
    </row>
    <row r="45" spans="1:3" ht="14.25">
      <c r="A45" s="4" t="s">
        <v>79</v>
      </c>
      <c r="B45" s="61">
        <f>1157*C45</f>
        <v>1561.95</v>
      </c>
      <c r="C45" s="3">
        <v>1.35</v>
      </c>
    </row>
    <row r="46" spans="1:3" ht="14.25">
      <c r="A46" s="4"/>
      <c r="B46" s="61"/>
      <c r="C46" s="3"/>
    </row>
    <row r="47" spans="1:3" ht="15">
      <c r="A47" s="47" t="s">
        <v>80</v>
      </c>
      <c r="B47" s="61"/>
      <c r="C47" s="3"/>
    </row>
    <row r="48" spans="1:3" ht="42.75">
      <c r="A48" s="42" t="s">
        <v>165</v>
      </c>
      <c r="B48" s="61">
        <f>1157*C48</f>
        <v>1585.0900000000001</v>
      </c>
      <c r="C48" s="3">
        <v>1.37</v>
      </c>
    </row>
    <row r="49" spans="1:3" ht="14.25">
      <c r="A49" s="4"/>
      <c r="B49" s="61"/>
      <c r="C49" s="3"/>
    </row>
    <row r="50" spans="1:3" ht="15">
      <c r="A50" s="47" t="s">
        <v>81</v>
      </c>
      <c r="B50" s="61"/>
      <c r="C50" s="3"/>
    </row>
    <row r="51" spans="1:3" ht="42.75">
      <c r="A51" s="42" t="s">
        <v>166</v>
      </c>
      <c r="B51" s="61">
        <f>1157*C51</f>
        <v>1446.25</v>
      </c>
      <c r="C51" s="3">
        <v>1.25</v>
      </c>
    </row>
    <row r="52" spans="1:3" ht="14.25">
      <c r="A52" s="4"/>
      <c r="B52" s="61"/>
      <c r="C52" s="3"/>
    </row>
    <row r="53" spans="1:3" ht="15">
      <c r="A53" s="47" t="s">
        <v>82</v>
      </c>
      <c r="B53" s="61"/>
      <c r="C53" s="3"/>
    </row>
    <row r="54" spans="1:3" ht="14.25">
      <c r="A54" s="4" t="s">
        <v>83</v>
      </c>
      <c r="B54" s="61"/>
      <c r="C54" s="3"/>
    </row>
    <row r="55" spans="1:3" ht="22.5" customHeight="1">
      <c r="A55" s="14" t="s">
        <v>85</v>
      </c>
      <c r="B55" s="61">
        <f>1157*C55</f>
        <v>1561.95</v>
      </c>
      <c r="C55" s="3">
        <v>1.35</v>
      </c>
    </row>
    <row r="56" spans="1:3" ht="22.5" customHeight="1">
      <c r="A56" s="4" t="s">
        <v>84</v>
      </c>
      <c r="B56" s="61">
        <f>1157*C56</f>
        <v>2279.29</v>
      </c>
      <c r="C56" s="3">
        <v>1.97</v>
      </c>
    </row>
    <row r="57" spans="1:3" ht="14.25">
      <c r="A57" s="4"/>
      <c r="B57" s="13"/>
      <c r="C57" s="4"/>
    </row>
    <row r="58" spans="1:3" ht="14.25">
      <c r="A58" s="4"/>
      <c r="B58" s="13"/>
      <c r="C58" s="4"/>
    </row>
    <row r="59" spans="1:3" ht="45" customHeight="1">
      <c r="A59" s="101" t="s">
        <v>11</v>
      </c>
      <c r="B59" s="122"/>
      <c r="C59" s="122"/>
    </row>
    <row r="60" spans="1:3" ht="14.25">
      <c r="A60" s="4"/>
      <c r="B60" s="4"/>
      <c r="C60" s="4"/>
    </row>
    <row r="61" spans="1:3" ht="14.25">
      <c r="A61" s="29"/>
      <c r="B61" s="29"/>
      <c r="C61" s="29"/>
    </row>
    <row r="62" spans="1:3" ht="14.25">
      <c r="A62" s="29"/>
      <c r="B62" s="29"/>
      <c r="C62" s="29"/>
    </row>
  </sheetData>
  <mergeCells count="4">
    <mergeCell ref="B2:C2"/>
    <mergeCell ref="A5:C5"/>
    <mergeCell ref="A59:C59"/>
    <mergeCell ref="B3:C3"/>
  </mergeCells>
  <printOptions/>
  <pageMargins left="0.72" right="0.1968503937007874" top="0.42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22"/>
  <sheetViews>
    <sheetView workbookViewId="0" topLeftCell="A7">
      <selection activeCell="D8" sqref="D8"/>
    </sheetView>
  </sheetViews>
  <sheetFormatPr defaultColWidth="9.00390625" defaultRowHeight="12.75"/>
  <cols>
    <col min="1" max="1" width="55.75390625" style="0" customWidth="1"/>
    <col min="2" max="2" width="5.75390625" style="0" hidden="1" customWidth="1"/>
    <col min="3" max="3" width="13.125" style="0" customWidth="1"/>
    <col min="4" max="4" width="18.125" style="0" customWidth="1"/>
  </cols>
  <sheetData>
    <row r="3" spans="1:4" ht="14.25">
      <c r="A3" s="4"/>
      <c r="B3" s="14"/>
      <c r="C3" s="21" t="s">
        <v>72</v>
      </c>
      <c r="D3" s="21"/>
    </row>
    <row r="4" spans="1:4" ht="14.25">
      <c r="A4" s="10"/>
      <c r="B4" s="5"/>
      <c r="C4" s="5"/>
      <c r="D4" s="5"/>
    </row>
    <row r="5" spans="1:4" ht="57" customHeight="1">
      <c r="A5" s="100" t="s">
        <v>106</v>
      </c>
      <c r="B5" s="100"/>
      <c r="C5" s="100"/>
      <c r="D5" s="100"/>
    </row>
    <row r="6" spans="1:4" ht="14.25">
      <c r="A6" s="36"/>
      <c r="B6" s="36"/>
      <c r="C6" s="36"/>
      <c r="D6" s="10"/>
    </row>
    <row r="7" spans="1:4" ht="14.25">
      <c r="A7" s="5"/>
      <c r="B7" s="5"/>
      <c r="C7" s="5"/>
      <c r="D7" s="10"/>
    </row>
    <row r="8" spans="1:5" s="48" customFormat="1" ht="95.25" customHeight="1">
      <c r="A8" s="44" t="s">
        <v>53</v>
      </c>
      <c r="B8" s="50"/>
      <c r="C8" s="50" t="s">
        <v>105</v>
      </c>
      <c r="D8" s="51" t="s">
        <v>242</v>
      </c>
      <c r="E8" s="49"/>
    </row>
    <row r="9" spans="1:4" ht="14.25">
      <c r="A9" s="4"/>
      <c r="B9" s="13"/>
      <c r="C9" s="13"/>
      <c r="D9" s="12"/>
    </row>
    <row r="10" spans="1:4" ht="28.5">
      <c r="A10" s="52" t="s">
        <v>107</v>
      </c>
      <c r="B10" s="4"/>
      <c r="C10" s="13"/>
      <c r="D10" s="4"/>
    </row>
    <row r="11" spans="1:4" ht="14.25">
      <c r="A11" s="4"/>
      <c r="B11" s="4"/>
      <c r="C11" s="13"/>
      <c r="D11" s="4"/>
    </row>
    <row r="12" spans="1:4" ht="71.25" customHeight="1">
      <c r="A12" s="42" t="s">
        <v>189</v>
      </c>
      <c r="B12" s="4"/>
      <c r="C12" s="23">
        <f>6.94*D12</f>
        <v>14.296400000000002</v>
      </c>
      <c r="D12" s="3">
        <v>2.06</v>
      </c>
    </row>
    <row r="13" spans="1:4" ht="14.25">
      <c r="A13" s="4"/>
      <c r="B13" s="4"/>
      <c r="C13" s="23"/>
      <c r="D13" s="3"/>
    </row>
    <row r="14" spans="1:4" ht="71.25">
      <c r="A14" s="42" t="s">
        <v>190</v>
      </c>
      <c r="B14" s="4"/>
      <c r="C14" s="23">
        <f>6.94*D14</f>
        <v>12.977800000000002</v>
      </c>
      <c r="D14" s="3">
        <v>1.87</v>
      </c>
    </row>
    <row r="15" spans="1:4" ht="14.25">
      <c r="A15" s="4"/>
      <c r="B15" s="4"/>
      <c r="C15" s="23"/>
      <c r="D15" s="3"/>
    </row>
    <row r="16" spans="1:4" ht="45.75" customHeight="1">
      <c r="A16" s="42" t="s">
        <v>108</v>
      </c>
      <c r="B16" s="4"/>
      <c r="C16" s="23">
        <f>6.94*D16</f>
        <v>11.5204</v>
      </c>
      <c r="D16" s="3">
        <v>1.66</v>
      </c>
    </row>
    <row r="17" spans="1:4" ht="14.25">
      <c r="A17" s="4"/>
      <c r="B17" s="4"/>
      <c r="C17" s="23"/>
      <c r="D17" s="3"/>
    </row>
    <row r="18" spans="1:4" ht="57">
      <c r="A18" s="54" t="s">
        <v>109</v>
      </c>
      <c r="B18" s="4"/>
      <c r="C18" s="23"/>
      <c r="D18" s="3"/>
    </row>
    <row r="19" spans="1:4" ht="14.25">
      <c r="A19" s="4"/>
      <c r="B19" s="4"/>
      <c r="C19" s="23"/>
      <c r="D19" s="3"/>
    </row>
    <row r="20" spans="1:4" ht="57">
      <c r="A20" s="42" t="s">
        <v>191</v>
      </c>
      <c r="B20" s="4"/>
      <c r="C20" s="23">
        <f>6.94*D20</f>
        <v>16.1008</v>
      </c>
      <c r="D20" s="3">
        <v>2.32</v>
      </c>
    </row>
    <row r="21" spans="1:4" ht="14.25">
      <c r="A21" s="4"/>
      <c r="B21" s="4"/>
      <c r="C21" s="23"/>
      <c r="D21" s="3"/>
    </row>
    <row r="22" spans="1:4" ht="14.25">
      <c r="A22" s="4" t="s">
        <v>110</v>
      </c>
      <c r="B22" s="4"/>
      <c r="C22" s="23">
        <f>6.94*D22</f>
        <v>14.296400000000002</v>
      </c>
      <c r="D22" s="23">
        <v>2.06</v>
      </c>
    </row>
  </sheetData>
  <mergeCells count="1">
    <mergeCell ref="A5:D5"/>
  </mergeCells>
  <printOptions/>
  <pageMargins left="0.984251968503937" right="0.46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I9" sqref="I9"/>
    </sheetView>
  </sheetViews>
  <sheetFormatPr defaultColWidth="9.00390625" defaultRowHeight="12.75"/>
  <cols>
    <col min="1" max="1" width="14.25390625" style="0" customWidth="1"/>
    <col min="2" max="2" width="11.25390625" style="0" customWidth="1"/>
    <col min="3" max="3" width="13.25390625" style="0" customWidth="1"/>
    <col min="4" max="4" width="11.75390625" style="0" customWidth="1"/>
    <col min="5" max="5" width="14.125" style="0" customWidth="1"/>
    <col min="6" max="6" width="12.00390625" style="0" customWidth="1"/>
    <col min="7" max="7" width="13.875" style="0" customWidth="1"/>
  </cols>
  <sheetData>
    <row r="1" spans="1:7" ht="14.25">
      <c r="A1" s="4"/>
      <c r="B1" s="4"/>
      <c r="C1" s="4"/>
      <c r="D1" s="20"/>
      <c r="E1" s="135" t="s">
        <v>233</v>
      </c>
      <c r="F1" s="135"/>
      <c r="G1" s="135"/>
    </row>
    <row r="2" spans="1:7" ht="14.25">
      <c r="A2" s="4"/>
      <c r="B2" s="4"/>
      <c r="C2" s="4"/>
      <c r="D2" s="4"/>
      <c r="E2" s="4"/>
      <c r="F2" s="4"/>
      <c r="G2" s="4"/>
    </row>
    <row r="3" spans="1:7" ht="14.25">
      <c r="A3" s="90" t="s">
        <v>65</v>
      </c>
      <c r="B3" s="90"/>
      <c r="C3" s="90"/>
      <c r="D3" s="90"/>
      <c r="E3" s="90"/>
      <c r="F3" s="90"/>
      <c r="G3" s="90"/>
    </row>
    <row r="4" spans="1:7" ht="14.25">
      <c r="A4" s="90" t="s">
        <v>92</v>
      </c>
      <c r="B4" s="90"/>
      <c r="C4" s="90"/>
      <c r="D4" s="90"/>
      <c r="E4" s="90"/>
      <c r="F4" s="90"/>
      <c r="G4" s="90"/>
    </row>
    <row r="5" spans="1:7" ht="7.5" customHeight="1">
      <c r="A5" s="90"/>
      <c r="B5" s="90"/>
      <c r="C5" s="90"/>
      <c r="D5" s="90"/>
      <c r="E5" s="90"/>
      <c r="F5" s="90"/>
      <c r="G5" s="90"/>
    </row>
    <row r="6" spans="1:7" ht="15">
      <c r="A6" s="132" t="s">
        <v>66</v>
      </c>
      <c r="B6" s="132"/>
      <c r="C6" s="132"/>
      <c r="D6" s="132"/>
      <c r="E6" s="132"/>
      <c r="F6" s="132"/>
      <c r="G6" s="132"/>
    </row>
    <row r="7" spans="1:7" ht="7.5" customHeight="1">
      <c r="A7" s="91"/>
      <c r="B7" s="91"/>
      <c r="C7" s="91"/>
      <c r="D7" s="91"/>
      <c r="E7" s="91"/>
      <c r="F7" s="91"/>
      <c r="G7" s="91"/>
    </row>
    <row r="8" spans="1:7" ht="12.75">
      <c r="A8" s="140" t="s">
        <v>115</v>
      </c>
      <c r="B8" s="136" t="s">
        <v>17</v>
      </c>
      <c r="C8" s="137"/>
      <c r="D8" s="138" t="s">
        <v>18</v>
      </c>
      <c r="E8" s="139"/>
      <c r="F8" s="138" t="s">
        <v>19</v>
      </c>
      <c r="G8" s="139"/>
    </row>
    <row r="9" spans="1:7" ht="90" customHeight="1">
      <c r="A9" s="141"/>
      <c r="B9" s="143" t="s">
        <v>112</v>
      </c>
      <c r="C9" s="144"/>
      <c r="D9" s="145" t="s">
        <v>113</v>
      </c>
      <c r="E9" s="146"/>
      <c r="F9" s="147" t="s">
        <v>114</v>
      </c>
      <c r="G9" s="148"/>
    </row>
    <row r="10" spans="1:7" ht="98.25" customHeight="1">
      <c r="A10" s="142"/>
      <c r="B10" s="57" t="s">
        <v>116</v>
      </c>
      <c r="C10" s="58" t="s">
        <v>239</v>
      </c>
      <c r="D10" s="57" t="s">
        <v>116</v>
      </c>
      <c r="E10" s="58" t="s">
        <v>240</v>
      </c>
      <c r="F10" s="57" t="s">
        <v>116</v>
      </c>
      <c r="G10" s="58" t="s">
        <v>241</v>
      </c>
    </row>
    <row r="11" spans="1:7" ht="15.75" customHeight="1">
      <c r="A11" s="9" t="s">
        <v>29</v>
      </c>
      <c r="B11" s="78">
        <f>6.94*C11</f>
        <v>9.299600000000002</v>
      </c>
      <c r="C11" s="5">
        <v>1.34</v>
      </c>
      <c r="D11" s="78">
        <f>6.94*E11</f>
        <v>9.5772</v>
      </c>
      <c r="E11" s="5">
        <v>1.38</v>
      </c>
      <c r="F11" s="78">
        <f>6.94*G11</f>
        <v>10.063</v>
      </c>
      <c r="G11" s="79">
        <v>1.45</v>
      </c>
    </row>
    <row r="12" spans="1:7" ht="15.75" customHeight="1">
      <c r="A12" s="9" t="s">
        <v>30</v>
      </c>
      <c r="B12" s="78">
        <f aca="true" t="shared" si="0" ref="B12:B18">6.94*C12</f>
        <v>9.5772</v>
      </c>
      <c r="C12" s="5">
        <v>1.38</v>
      </c>
      <c r="D12" s="78">
        <f aca="true" t="shared" si="1" ref="D12:D19">6.94*E12</f>
        <v>10.063</v>
      </c>
      <c r="E12" s="5">
        <v>1.45</v>
      </c>
      <c r="F12" s="78">
        <f aca="true" t="shared" si="2" ref="F12:F17">6.94*G12</f>
        <v>10.618200000000002</v>
      </c>
      <c r="G12" s="81">
        <v>1.53</v>
      </c>
    </row>
    <row r="13" spans="1:7" ht="15.75" customHeight="1">
      <c r="A13" s="9" t="s">
        <v>31</v>
      </c>
      <c r="B13" s="78">
        <f t="shared" si="0"/>
        <v>10.063</v>
      </c>
      <c r="C13" s="5">
        <v>1.45</v>
      </c>
      <c r="D13" s="78">
        <f t="shared" si="1"/>
        <v>10.618200000000002</v>
      </c>
      <c r="E13" s="78">
        <v>1.53</v>
      </c>
      <c r="F13" s="78">
        <f t="shared" si="2"/>
        <v>11.104000000000001</v>
      </c>
      <c r="G13" s="81">
        <v>1.6</v>
      </c>
    </row>
    <row r="14" spans="1:7" ht="15.75" customHeight="1">
      <c r="A14" s="9" t="s">
        <v>32</v>
      </c>
      <c r="B14" s="78">
        <f t="shared" si="0"/>
        <v>10.618200000000002</v>
      </c>
      <c r="C14" s="78">
        <v>1.53</v>
      </c>
      <c r="D14" s="78">
        <f t="shared" si="1"/>
        <v>11.104000000000001</v>
      </c>
      <c r="E14" s="78">
        <v>1.6</v>
      </c>
      <c r="F14" s="78">
        <f t="shared" si="2"/>
        <v>11.6592</v>
      </c>
      <c r="G14" s="79">
        <v>1.68</v>
      </c>
    </row>
    <row r="15" spans="1:7" ht="15.75" customHeight="1">
      <c r="A15" s="9" t="s">
        <v>33</v>
      </c>
      <c r="B15" s="78">
        <f t="shared" si="0"/>
        <v>11.104000000000001</v>
      </c>
      <c r="C15" s="78">
        <v>1.6</v>
      </c>
      <c r="D15" s="78">
        <f t="shared" si="1"/>
        <v>11.6592</v>
      </c>
      <c r="E15" s="5">
        <v>1.68</v>
      </c>
      <c r="F15" s="78">
        <f t="shared" si="2"/>
        <v>12.5614</v>
      </c>
      <c r="G15" s="79">
        <v>1.81</v>
      </c>
    </row>
    <row r="16" spans="1:7" ht="15.75" customHeight="1">
      <c r="A16" s="9" t="s">
        <v>34</v>
      </c>
      <c r="B16" s="78">
        <f t="shared" si="0"/>
        <v>11.6592</v>
      </c>
      <c r="C16" s="5">
        <v>1.68</v>
      </c>
      <c r="D16" s="78">
        <f t="shared" si="1"/>
        <v>12.5614</v>
      </c>
      <c r="E16" s="5">
        <v>1.81</v>
      </c>
      <c r="F16" s="78">
        <f t="shared" si="2"/>
        <v>13.88</v>
      </c>
      <c r="G16" s="81">
        <v>2</v>
      </c>
    </row>
    <row r="17" spans="1:7" ht="15.75" customHeight="1">
      <c r="A17" s="9" t="s">
        <v>35</v>
      </c>
      <c r="B17" s="78">
        <f t="shared" si="0"/>
        <v>12.5614</v>
      </c>
      <c r="C17" s="5">
        <v>1.81</v>
      </c>
      <c r="D17" s="78">
        <f t="shared" si="1"/>
        <v>13.88</v>
      </c>
      <c r="E17" s="78">
        <v>2</v>
      </c>
      <c r="F17" s="78">
        <f t="shared" si="2"/>
        <v>15.3374</v>
      </c>
      <c r="G17" s="79">
        <v>2.21</v>
      </c>
    </row>
    <row r="18" spans="1:7" ht="15.75" customHeight="1">
      <c r="A18" s="9" t="s">
        <v>36</v>
      </c>
      <c r="B18" s="78">
        <f t="shared" si="0"/>
        <v>13.88</v>
      </c>
      <c r="C18" s="78">
        <v>2</v>
      </c>
      <c r="D18" s="78">
        <f t="shared" si="1"/>
        <v>15.3374</v>
      </c>
      <c r="E18" s="5">
        <v>2.21</v>
      </c>
      <c r="F18" s="78"/>
      <c r="G18" s="79"/>
    </row>
    <row r="19" spans="1:7" ht="15.75" customHeight="1">
      <c r="A19" s="11" t="s">
        <v>37</v>
      </c>
      <c r="B19" s="84"/>
      <c r="C19" s="6"/>
      <c r="D19" s="78">
        <f t="shared" si="1"/>
        <v>16.933600000000002</v>
      </c>
      <c r="E19" s="85">
        <v>2.44</v>
      </c>
      <c r="F19" s="85"/>
      <c r="G19" s="80"/>
    </row>
    <row r="20" spans="1:7" ht="6.75" customHeight="1">
      <c r="A20" s="89"/>
      <c r="B20" s="89"/>
      <c r="C20" s="89"/>
      <c r="D20" s="89"/>
      <c r="E20" s="89"/>
      <c r="F20" s="89"/>
      <c r="G20" s="89"/>
    </row>
    <row r="21" spans="1:7" ht="15">
      <c r="A21" s="132" t="s">
        <v>67</v>
      </c>
      <c r="B21" s="132"/>
      <c r="C21" s="132"/>
      <c r="D21" s="132"/>
      <c r="E21" s="132"/>
      <c r="F21" s="132"/>
      <c r="G21" s="132"/>
    </row>
    <row r="22" spans="1:7" ht="6.75" customHeight="1">
      <c r="A22" s="92"/>
      <c r="B22" s="92"/>
      <c r="C22" s="92"/>
      <c r="D22" s="92"/>
      <c r="E22" s="92"/>
      <c r="F22" s="92"/>
      <c r="G22" s="92"/>
    </row>
    <row r="23" spans="1:7" s="48" customFormat="1" ht="50.25" customHeight="1">
      <c r="A23" s="51" t="s">
        <v>117</v>
      </c>
      <c r="B23" s="133" t="s">
        <v>119</v>
      </c>
      <c r="C23" s="133"/>
      <c r="D23" s="133" t="s">
        <v>118</v>
      </c>
      <c r="E23" s="133"/>
      <c r="F23" s="134" t="s">
        <v>230</v>
      </c>
      <c r="G23" s="134"/>
    </row>
    <row r="24" spans="1:7" ht="29.25" customHeight="1">
      <c r="A24" s="59" t="s">
        <v>120</v>
      </c>
      <c r="B24" s="130" t="s">
        <v>8</v>
      </c>
      <c r="C24" s="130"/>
      <c r="D24" s="94">
        <f>6.94*F24</f>
        <v>9.299600000000002</v>
      </c>
      <c r="E24" s="94"/>
      <c r="F24" s="127">
        <v>1.34</v>
      </c>
      <c r="G24" s="128"/>
    </row>
    <row r="25" spans="1:7" ht="19.5" customHeight="1">
      <c r="A25" s="9" t="s">
        <v>38</v>
      </c>
      <c r="B25" s="127" t="s">
        <v>39</v>
      </c>
      <c r="C25" s="127"/>
      <c r="D25" s="94">
        <f>6.94*F25</f>
        <v>9.5772</v>
      </c>
      <c r="E25" s="94"/>
      <c r="F25" s="127">
        <v>1.38</v>
      </c>
      <c r="G25" s="128"/>
    </row>
    <row r="26" spans="1:7" ht="19.5" customHeight="1">
      <c r="A26" s="11" t="s">
        <v>40</v>
      </c>
      <c r="B26" s="91" t="s">
        <v>41</v>
      </c>
      <c r="C26" s="91"/>
      <c r="D26" s="94">
        <f>6.94*F26</f>
        <v>10.063</v>
      </c>
      <c r="E26" s="94"/>
      <c r="F26" s="91">
        <v>1.45</v>
      </c>
      <c r="G26" s="93"/>
    </row>
    <row r="27" spans="1:7" ht="9" customHeight="1">
      <c r="A27" s="130"/>
      <c r="B27" s="130"/>
      <c r="C27" s="130"/>
      <c r="D27" s="130"/>
      <c r="E27" s="130"/>
      <c r="F27" s="130"/>
      <c r="G27" s="130"/>
    </row>
    <row r="28" spans="1:7" ht="15">
      <c r="A28" s="132" t="s">
        <v>68</v>
      </c>
      <c r="B28" s="132"/>
      <c r="C28" s="132"/>
      <c r="D28" s="132"/>
      <c r="E28" s="132"/>
      <c r="F28" s="132"/>
      <c r="G28" s="132"/>
    </row>
    <row r="29" spans="1:7" ht="9" customHeight="1">
      <c r="A29" s="91"/>
      <c r="B29" s="91"/>
      <c r="C29" s="91"/>
      <c r="D29" s="91"/>
      <c r="E29" s="91"/>
      <c r="F29" s="91"/>
      <c r="G29" s="91"/>
    </row>
    <row r="30" spans="1:7" s="48" customFormat="1" ht="51" customHeight="1">
      <c r="A30" s="51" t="s">
        <v>122</v>
      </c>
      <c r="B30" s="133" t="s">
        <v>121</v>
      </c>
      <c r="C30" s="133"/>
      <c r="D30" s="133" t="s">
        <v>118</v>
      </c>
      <c r="E30" s="133"/>
      <c r="F30" s="134" t="s">
        <v>231</v>
      </c>
      <c r="G30" s="134"/>
    </row>
    <row r="31" spans="1:7" ht="26.25" customHeight="1">
      <c r="A31" s="59" t="s">
        <v>123</v>
      </c>
      <c r="B31" s="127" t="s">
        <v>124</v>
      </c>
      <c r="C31" s="127"/>
      <c r="D31" s="94">
        <f>6.94*F31</f>
        <v>9.716</v>
      </c>
      <c r="E31" s="94"/>
      <c r="F31" s="94">
        <v>1.4</v>
      </c>
      <c r="G31" s="129"/>
    </row>
    <row r="32" spans="1:7" ht="15.75" customHeight="1">
      <c r="A32" s="9" t="s">
        <v>42</v>
      </c>
      <c r="B32" s="127" t="s">
        <v>43</v>
      </c>
      <c r="C32" s="127"/>
      <c r="D32" s="94">
        <f aca="true" t="shared" si="3" ref="D32:D40">6.94*F32</f>
        <v>10.2018</v>
      </c>
      <c r="E32" s="94"/>
      <c r="F32" s="127">
        <v>1.47</v>
      </c>
      <c r="G32" s="128"/>
    </row>
    <row r="33" spans="1:7" ht="15.75" customHeight="1">
      <c r="A33" s="9"/>
      <c r="B33" s="127" t="s">
        <v>44</v>
      </c>
      <c r="C33" s="127"/>
      <c r="D33" s="94">
        <f t="shared" si="3"/>
        <v>11.3816</v>
      </c>
      <c r="E33" s="94"/>
      <c r="F33" s="127">
        <v>1.64</v>
      </c>
      <c r="G33" s="128"/>
    </row>
    <row r="34" spans="1:7" ht="15.75" customHeight="1">
      <c r="A34" s="9" t="s">
        <v>38</v>
      </c>
      <c r="B34" s="127" t="s">
        <v>45</v>
      </c>
      <c r="C34" s="127"/>
      <c r="D34" s="94">
        <f t="shared" si="3"/>
        <v>12.5614</v>
      </c>
      <c r="E34" s="94"/>
      <c r="F34" s="127">
        <v>1.81</v>
      </c>
      <c r="G34" s="128"/>
    </row>
    <row r="35" spans="1:7" ht="15.75" customHeight="1">
      <c r="A35" s="9" t="s">
        <v>40</v>
      </c>
      <c r="B35" s="127" t="s">
        <v>46</v>
      </c>
      <c r="C35" s="127"/>
      <c r="D35" s="94">
        <f t="shared" si="3"/>
        <v>13.88</v>
      </c>
      <c r="E35" s="94"/>
      <c r="F35" s="94">
        <v>2</v>
      </c>
      <c r="G35" s="129"/>
    </row>
    <row r="36" spans="1:7" ht="15.75" customHeight="1">
      <c r="A36" s="9"/>
      <c r="B36" s="127" t="s">
        <v>47</v>
      </c>
      <c r="C36" s="127"/>
      <c r="D36" s="94">
        <f t="shared" si="3"/>
        <v>14.6434</v>
      </c>
      <c r="E36" s="94"/>
      <c r="F36" s="127">
        <v>2.11</v>
      </c>
      <c r="G36" s="128"/>
    </row>
    <row r="37" spans="1:7" ht="15.75" customHeight="1">
      <c r="A37" s="9"/>
      <c r="B37" s="127" t="s">
        <v>48</v>
      </c>
      <c r="C37" s="127"/>
      <c r="D37" s="94">
        <f t="shared" si="3"/>
        <v>15.3374</v>
      </c>
      <c r="E37" s="94"/>
      <c r="F37" s="127">
        <v>2.21</v>
      </c>
      <c r="G37" s="128"/>
    </row>
    <row r="38" spans="1:7" ht="15.75" customHeight="1">
      <c r="A38" s="11"/>
      <c r="B38" s="91" t="s">
        <v>49</v>
      </c>
      <c r="C38" s="91"/>
      <c r="D38" s="126">
        <f t="shared" si="3"/>
        <v>16.1008</v>
      </c>
      <c r="E38" s="126"/>
      <c r="F38" s="91">
        <v>2.32</v>
      </c>
      <c r="G38" s="93"/>
    </row>
    <row r="39" spans="1:7" ht="14.25" customHeight="1">
      <c r="A39" s="7" t="s">
        <v>50</v>
      </c>
      <c r="B39" s="7"/>
      <c r="C39" s="8"/>
      <c r="D39" s="94">
        <f t="shared" si="3"/>
        <v>8.1892</v>
      </c>
      <c r="E39" s="94"/>
      <c r="F39" s="130">
        <v>1.18</v>
      </c>
      <c r="G39" s="131"/>
    </row>
    <row r="40" spans="1:7" ht="20.25" customHeight="1">
      <c r="A40" s="87" t="s">
        <v>51</v>
      </c>
      <c r="B40" s="88"/>
      <c r="C40" s="88"/>
      <c r="D40" s="126">
        <f t="shared" si="3"/>
        <v>7.772800000000001</v>
      </c>
      <c r="E40" s="126"/>
      <c r="F40" s="91">
        <v>1.12</v>
      </c>
      <c r="G40" s="93"/>
    </row>
    <row r="41" spans="1:7" ht="14.25">
      <c r="A41" s="10"/>
      <c r="B41" s="10"/>
      <c r="C41" s="10"/>
      <c r="D41" s="15"/>
      <c r="E41" s="10"/>
      <c r="F41" s="10"/>
      <c r="G41" s="10"/>
    </row>
  </sheetData>
  <mergeCells count="63">
    <mergeCell ref="F9:G9"/>
    <mergeCell ref="B31:C31"/>
    <mergeCell ref="D31:E31"/>
    <mergeCell ref="B24:C24"/>
    <mergeCell ref="F24:G24"/>
    <mergeCell ref="D24:E24"/>
    <mergeCell ref="B25:C25"/>
    <mergeCell ref="D25:E25"/>
    <mergeCell ref="F25:G25"/>
    <mergeCell ref="F26:G26"/>
    <mergeCell ref="A21:G21"/>
    <mergeCell ref="B23:C23"/>
    <mergeCell ref="D23:E23"/>
    <mergeCell ref="F23:G23"/>
    <mergeCell ref="E1:G1"/>
    <mergeCell ref="A3:G3"/>
    <mergeCell ref="B8:C8"/>
    <mergeCell ref="D8:E8"/>
    <mergeCell ref="F8:G8"/>
    <mergeCell ref="A6:G6"/>
    <mergeCell ref="A4:G4"/>
    <mergeCell ref="A8:A10"/>
    <mergeCell ref="B9:C9"/>
    <mergeCell ref="D9:E9"/>
    <mergeCell ref="B32:C32"/>
    <mergeCell ref="B26:C26"/>
    <mergeCell ref="D26:E26"/>
    <mergeCell ref="A28:G28"/>
    <mergeCell ref="B30:C30"/>
    <mergeCell ref="D30:E30"/>
    <mergeCell ref="F31:G31"/>
    <mergeCell ref="F30:G30"/>
    <mergeCell ref="A27:G27"/>
    <mergeCell ref="A29:G29"/>
    <mergeCell ref="D36:E36"/>
    <mergeCell ref="D37:E37"/>
    <mergeCell ref="D38:E38"/>
    <mergeCell ref="B33:C33"/>
    <mergeCell ref="B34:C34"/>
    <mergeCell ref="B35:C35"/>
    <mergeCell ref="B36:C36"/>
    <mergeCell ref="D32:E32"/>
    <mergeCell ref="D33:E33"/>
    <mergeCell ref="D34:E34"/>
    <mergeCell ref="D35:E35"/>
    <mergeCell ref="F38:G38"/>
    <mergeCell ref="F39:G39"/>
    <mergeCell ref="B37:C37"/>
    <mergeCell ref="B38:C38"/>
    <mergeCell ref="F34:G34"/>
    <mergeCell ref="F35:G35"/>
    <mergeCell ref="F36:G36"/>
    <mergeCell ref="F37:G37"/>
    <mergeCell ref="A40:C40"/>
    <mergeCell ref="A20:G20"/>
    <mergeCell ref="A5:G5"/>
    <mergeCell ref="A7:G7"/>
    <mergeCell ref="A22:G22"/>
    <mergeCell ref="F40:G40"/>
    <mergeCell ref="D39:E39"/>
    <mergeCell ref="D40:E40"/>
    <mergeCell ref="F32:G32"/>
    <mergeCell ref="F33:G33"/>
  </mergeCells>
  <printOptions/>
  <pageMargins left="0.984251968503937" right="0.1968503937007874" top="0.1968503937007874" bottom="0.3937007874015748" header="0.28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1">
      <selection activeCell="D3" sqref="D3"/>
    </sheetView>
  </sheetViews>
  <sheetFormatPr defaultColWidth="9.00390625" defaultRowHeight="12.75"/>
  <cols>
    <col min="1" max="1" width="63.00390625" style="0" customWidth="1"/>
    <col min="2" max="2" width="13.125" style="0" customWidth="1"/>
    <col min="3" max="3" width="15.625" style="0" customWidth="1"/>
  </cols>
  <sheetData>
    <row r="2" spans="1:3" ht="14.25">
      <c r="A2" s="53"/>
      <c r="B2" s="86" t="s">
        <v>153</v>
      </c>
      <c r="C2" s="86"/>
    </row>
    <row r="3" spans="1:3" ht="27.75" customHeight="1">
      <c r="A3" s="53"/>
      <c r="B3" s="86" t="s">
        <v>234</v>
      </c>
      <c r="C3" s="86"/>
    </row>
    <row r="4" spans="1:3" ht="14.25">
      <c r="A4" s="4"/>
      <c r="B4" s="4"/>
      <c r="C4" s="4"/>
    </row>
    <row r="5" spans="1:3" ht="30" customHeight="1">
      <c r="A5" s="100" t="s">
        <v>126</v>
      </c>
      <c r="B5" s="100"/>
      <c r="C5" s="100"/>
    </row>
    <row r="6" spans="1:3" ht="14.25">
      <c r="A6" s="21"/>
      <c r="B6" s="21"/>
      <c r="C6" s="21"/>
    </row>
    <row r="7" spans="1:3" ht="14.25">
      <c r="A7" s="4"/>
      <c r="B7" s="4"/>
      <c r="C7" s="4"/>
    </row>
    <row r="8" spans="1:3" ht="91.5" customHeight="1">
      <c r="A8" s="44" t="s">
        <v>21</v>
      </c>
      <c r="B8" s="51" t="s">
        <v>103</v>
      </c>
      <c r="C8" s="60" t="s">
        <v>232</v>
      </c>
    </row>
    <row r="9" spans="1:3" ht="15.75" customHeight="1">
      <c r="A9" s="4"/>
      <c r="B9" s="4"/>
      <c r="C9" s="4"/>
    </row>
    <row r="10" spans="1:3" ht="42.75">
      <c r="A10" s="42" t="s">
        <v>197</v>
      </c>
      <c r="B10" s="61">
        <f>1388*C10</f>
        <v>1665.6</v>
      </c>
      <c r="C10" s="23">
        <v>1.2</v>
      </c>
    </row>
    <row r="11" spans="1:3" ht="14.25">
      <c r="A11" s="4"/>
      <c r="B11" s="61"/>
      <c r="C11" s="3"/>
    </row>
    <row r="12" spans="1:3" ht="28.5">
      <c r="A12" s="42" t="s">
        <v>198</v>
      </c>
      <c r="B12" s="61">
        <f>1388*C12</f>
        <v>1526.8000000000002</v>
      </c>
      <c r="C12" s="23">
        <v>1.1</v>
      </c>
    </row>
    <row r="13" spans="1:3" ht="14.25">
      <c r="A13" s="4"/>
      <c r="B13" s="61"/>
      <c r="C13" s="3"/>
    </row>
    <row r="14" spans="1:3" ht="28.5">
      <c r="A14" s="42" t="s">
        <v>199</v>
      </c>
      <c r="B14" s="61">
        <f>1388*C14</f>
        <v>1388</v>
      </c>
      <c r="C14" s="23">
        <v>1</v>
      </c>
    </row>
    <row r="15" spans="1:3" ht="14.25">
      <c r="A15" s="4"/>
      <c r="B15" s="61"/>
      <c r="C15" s="3"/>
    </row>
    <row r="16" spans="1:3" ht="57">
      <c r="A16" s="42" t="s">
        <v>125</v>
      </c>
      <c r="B16" s="61">
        <f>1388*C16</f>
        <v>1249.2</v>
      </c>
      <c r="C16" s="23">
        <v>0.9</v>
      </c>
    </row>
    <row r="17" spans="1:3" ht="14.25">
      <c r="A17" s="4"/>
      <c r="B17" s="13"/>
      <c r="C17" s="4"/>
    </row>
    <row r="18" spans="1:3" ht="14.25">
      <c r="A18" s="4"/>
      <c r="B18" s="4"/>
      <c r="C18" s="4"/>
    </row>
    <row r="19" spans="1:3" ht="14.25">
      <c r="A19" s="4"/>
      <c r="B19" s="4"/>
      <c r="C19" s="4"/>
    </row>
    <row r="20" spans="1:3" ht="14.25">
      <c r="A20" s="4"/>
      <c r="B20" s="4"/>
      <c r="C20" s="4"/>
    </row>
    <row r="21" spans="1:3" ht="14.25">
      <c r="A21" s="4"/>
      <c r="B21" s="4"/>
      <c r="C21" s="4"/>
    </row>
    <row r="22" spans="1:3" ht="14.25">
      <c r="A22" s="4"/>
      <c r="B22" s="13"/>
      <c r="C22" s="4"/>
    </row>
    <row r="23" spans="1:3" ht="14.25">
      <c r="A23" s="4"/>
      <c r="B23" s="13"/>
      <c r="C23" s="4"/>
    </row>
    <row r="24" spans="1:3" ht="14.25">
      <c r="A24" s="4"/>
      <c r="B24" s="13"/>
      <c r="C24" s="4"/>
    </row>
    <row r="25" spans="1:3" ht="14.25">
      <c r="A25" s="4"/>
      <c r="B25" s="13"/>
      <c r="C25" s="4"/>
    </row>
    <row r="26" spans="1:3" ht="14.25">
      <c r="A26" s="4"/>
      <c r="B26" s="13"/>
      <c r="C26" s="4"/>
    </row>
    <row r="27" spans="1:3" ht="14.25">
      <c r="A27" s="4"/>
      <c r="B27" s="13"/>
      <c r="C27" s="4"/>
    </row>
    <row r="28" spans="1:3" ht="14.25">
      <c r="A28" s="4"/>
      <c r="B28" s="13"/>
      <c r="C28" s="4"/>
    </row>
    <row r="29" spans="1:3" ht="14.25">
      <c r="A29" s="4"/>
      <c r="B29" s="13"/>
      <c r="C29" s="4"/>
    </row>
    <row r="30" spans="1:3" ht="14.25">
      <c r="A30" s="4"/>
      <c r="B30" s="13"/>
      <c r="C30" s="4"/>
    </row>
    <row r="31" spans="1:3" ht="14.25">
      <c r="A31" s="14"/>
      <c r="B31" s="13"/>
      <c r="C31" s="4"/>
    </row>
    <row r="32" spans="1:3" ht="14.25">
      <c r="A32" s="14"/>
      <c r="B32" s="13"/>
      <c r="C32" s="4"/>
    </row>
    <row r="33" spans="1:3" ht="14.25">
      <c r="A33" s="4"/>
      <c r="B33" s="13"/>
      <c r="C33" s="4"/>
    </row>
    <row r="34" spans="1:3" ht="14.25">
      <c r="A34" s="4"/>
      <c r="B34" s="13"/>
      <c r="C34" s="4"/>
    </row>
    <row r="35" spans="1:3" ht="14.25">
      <c r="A35" s="4"/>
      <c r="B35" s="13"/>
      <c r="C35" s="4"/>
    </row>
    <row r="36" spans="1:3" ht="14.25">
      <c r="A36" s="4"/>
      <c r="B36" s="13"/>
      <c r="C36" s="4"/>
    </row>
    <row r="37" spans="1:3" ht="14.25">
      <c r="A37" s="4"/>
      <c r="B37" s="13"/>
      <c r="C37" s="4"/>
    </row>
    <row r="38" spans="1:3" ht="14.25">
      <c r="A38" s="4"/>
      <c r="B38" s="13"/>
      <c r="C38" s="4"/>
    </row>
    <row r="39" spans="1:3" ht="14.25">
      <c r="A39" s="4"/>
      <c r="B39" s="13"/>
      <c r="C39" s="4"/>
    </row>
    <row r="40" spans="1:3" ht="14.25">
      <c r="A40" s="4"/>
      <c r="B40" s="13"/>
      <c r="C40" s="4"/>
    </row>
    <row r="41" spans="1:3" ht="14.25">
      <c r="A41" s="4"/>
      <c r="B41" s="13"/>
      <c r="C41" s="4"/>
    </row>
    <row r="42" spans="1:3" ht="14.25">
      <c r="A42" s="4"/>
      <c r="B42" s="13"/>
      <c r="C42" s="4"/>
    </row>
    <row r="43" spans="1:3" ht="14.25">
      <c r="A43" s="4"/>
      <c r="B43" s="13"/>
      <c r="C43" s="4"/>
    </row>
    <row r="44" spans="1:3" ht="14.25">
      <c r="A44" s="4"/>
      <c r="B44" s="13"/>
      <c r="C44" s="4"/>
    </row>
    <row r="45" spans="1:3" ht="14.25">
      <c r="A45" s="4"/>
      <c r="B45" s="13"/>
      <c r="C45" s="4"/>
    </row>
    <row r="46" spans="1:3" ht="14.25">
      <c r="A46" s="4"/>
      <c r="B46" s="13"/>
      <c r="C46" s="4"/>
    </row>
    <row r="47" spans="1:3" ht="14.25">
      <c r="A47" s="4"/>
      <c r="B47" s="13"/>
      <c r="C47" s="4"/>
    </row>
  </sheetData>
  <mergeCells count="3">
    <mergeCell ref="A5:C5"/>
    <mergeCell ref="B2:C2"/>
    <mergeCell ref="B3:C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71"/>
  <sheetViews>
    <sheetView workbookViewId="0" topLeftCell="A4">
      <selection activeCell="M7" sqref="M7"/>
    </sheetView>
  </sheetViews>
  <sheetFormatPr defaultColWidth="9.00390625" defaultRowHeight="12.75"/>
  <cols>
    <col min="1" max="1" width="55.75390625" style="0" customWidth="1"/>
    <col min="2" max="2" width="17.625" style="22" customWidth="1"/>
    <col min="3" max="3" width="21.75390625" style="22" customWidth="1"/>
  </cols>
  <sheetData>
    <row r="2" spans="1:3" ht="14.25">
      <c r="A2" s="53"/>
      <c r="B2" s="86" t="s">
        <v>154</v>
      </c>
      <c r="C2" s="86"/>
    </row>
    <row r="3" spans="1:3" ht="33" customHeight="1">
      <c r="A3" s="53"/>
      <c r="B3" s="86" t="s">
        <v>235</v>
      </c>
      <c r="C3" s="86"/>
    </row>
    <row r="4" spans="1:3" ht="13.5" customHeight="1">
      <c r="A4" s="53"/>
      <c r="B4" s="69"/>
      <c r="C4" s="69"/>
    </row>
    <row r="5" spans="1:3" ht="57" customHeight="1">
      <c r="A5" s="100" t="s">
        <v>136</v>
      </c>
      <c r="B5" s="100"/>
      <c r="C5" s="100"/>
    </row>
    <row r="6" spans="1:3" ht="14.25">
      <c r="A6" s="3"/>
      <c r="B6" s="3"/>
      <c r="C6" s="3"/>
    </row>
    <row r="7" spans="1:3" ht="89.25">
      <c r="A7" s="44" t="s">
        <v>52</v>
      </c>
      <c r="B7" s="51" t="s">
        <v>128</v>
      </c>
      <c r="C7" s="51" t="s">
        <v>127</v>
      </c>
    </row>
    <row r="8" spans="1:3" ht="14.25">
      <c r="A8" s="24">
        <v>1</v>
      </c>
      <c r="B8" s="24">
        <v>2</v>
      </c>
      <c r="C8" s="24">
        <v>3</v>
      </c>
    </row>
    <row r="9" spans="1:3" ht="14.25">
      <c r="A9" s="5"/>
      <c r="B9" s="5"/>
      <c r="C9" s="5"/>
    </row>
    <row r="10" spans="1:3" ht="14.25">
      <c r="A10" s="4" t="s">
        <v>90</v>
      </c>
      <c r="B10" s="3"/>
      <c r="C10" s="3"/>
    </row>
    <row r="11" spans="1:3" ht="14.25">
      <c r="A11" s="4"/>
      <c r="B11" s="3"/>
      <c r="C11" s="3"/>
    </row>
    <row r="12" spans="1:3" ht="14.25">
      <c r="A12" s="4" t="s">
        <v>86</v>
      </c>
      <c r="B12" s="61">
        <f>1388*C12</f>
        <v>3608.8</v>
      </c>
      <c r="C12" s="23">
        <v>2.6</v>
      </c>
    </row>
    <row r="13" spans="1:3" ht="14.25">
      <c r="A13" s="4"/>
      <c r="B13" s="61"/>
      <c r="C13" s="3"/>
    </row>
    <row r="14" spans="1:3" ht="28.5">
      <c r="A14" s="42" t="s">
        <v>129</v>
      </c>
      <c r="B14" s="61">
        <f aca="true" t="shared" si="0" ref="B14:B34">1388*C14</f>
        <v>3053.6000000000004</v>
      </c>
      <c r="C14" s="23">
        <v>2.2</v>
      </c>
    </row>
    <row r="15" spans="1:3" ht="14.25">
      <c r="A15" s="4"/>
      <c r="B15" s="61"/>
      <c r="C15" s="3"/>
    </row>
    <row r="16" spans="1:3" ht="17.25" customHeight="1">
      <c r="A16" s="42" t="s">
        <v>130</v>
      </c>
      <c r="B16" s="61">
        <f t="shared" si="0"/>
        <v>3053.6000000000004</v>
      </c>
      <c r="C16" s="23">
        <v>2.2</v>
      </c>
    </row>
    <row r="17" spans="1:3" ht="14.25">
      <c r="A17" s="4"/>
      <c r="B17" s="61"/>
      <c r="C17" s="23"/>
    </row>
    <row r="18" spans="1:3" ht="28.5">
      <c r="A18" s="76" t="s">
        <v>131</v>
      </c>
      <c r="B18" s="61">
        <f t="shared" si="0"/>
        <v>2900.9199999999996</v>
      </c>
      <c r="C18" s="3">
        <v>2.09</v>
      </c>
    </row>
    <row r="19" spans="1:3" ht="14.25">
      <c r="A19" s="4"/>
      <c r="B19" s="61"/>
      <c r="C19" s="3"/>
    </row>
    <row r="20" spans="1:3" ht="42.75">
      <c r="A20" s="42" t="s">
        <v>132</v>
      </c>
      <c r="B20" s="61">
        <f t="shared" si="0"/>
        <v>2637.2</v>
      </c>
      <c r="C20" s="23">
        <v>1.9</v>
      </c>
    </row>
    <row r="21" spans="1:3" ht="14.25">
      <c r="A21" s="4"/>
      <c r="B21" s="61"/>
      <c r="C21" s="3"/>
    </row>
    <row r="22" spans="1:3" s="65" customFormat="1" ht="28.5">
      <c r="A22" s="42" t="s">
        <v>133</v>
      </c>
      <c r="B22" s="61">
        <f t="shared" si="0"/>
        <v>2776</v>
      </c>
      <c r="C22" s="23">
        <v>2</v>
      </c>
    </row>
    <row r="23" spans="1:3" ht="14.25">
      <c r="A23" s="4"/>
      <c r="B23" s="61"/>
      <c r="C23" s="3"/>
    </row>
    <row r="24" spans="1:3" ht="42.75">
      <c r="A24" s="42" t="s">
        <v>134</v>
      </c>
      <c r="B24" s="61">
        <f t="shared" si="0"/>
        <v>2401.24</v>
      </c>
      <c r="C24" s="23">
        <v>1.73</v>
      </c>
    </row>
    <row r="25" spans="1:3" ht="14.25">
      <c r="A25" s="4"/>
      <c r="B25" s="61"/>
      <c r="C25" s="3"/>
    </row>
    <row r="26" spans="1:3" ht="14.25">
      <c r="A26" s="4" t="s">
        <v>91</v>
      </c>
      <c r="B26" s="61">
        <f t="shared" si="0"/>
        <v>2512.28</v>
      </c>
      <c r="C26" s="23">
        <v>1.81</v>
      </c>
    </row>
    <row r="27" spans="1:3" ht="14.25">
      <c r="A27" s="4"/>
      <c r="B27" s="61"/>
      <c r="C27" s="3"/>
    </row>
    <row r="28" spans="1:3" ht="28.5">
      <c r="A28" s="42" t="s">
        <v>135</v>
      </c>
      <c r="B28" s="61">
        <f t="shared" si="0"/>
        <v>2637.2</v>
      </c>
      <c r="C28" s="23">
        <v>1.9</v>
      </c>
    </row>
    <row r="29" spans="1:3" ht="14.25">
      <c r="A29" s="4"/>
      <c r="B29" s="61"/>
      <c r="C29" s="3"/>
    </row>
    <row r="30" spans="1:3" ht="14.25">
      <c r="A30" s="4" t="s">
        <v>54</v>
      </c>
      <c r="B30" s="61">
        <f t="shared" si="0"/>
        <v>2040.36</v>
      </c>
      <c r="C30" s="3">
        <v>1.47</v>
      </c>
    </row>
    <row r="31" spans="1:3" ht="14.25">
      <c r="A31" s="4"/>
      <c r="B31" s="61"/>
      <c r="C31" s="3"/>
    </row>
    <row r="32" spans="1:3" ht="14.25">
      <c r="A32" s="4" t="s">
        <v>26</v>
      </c>
      <c r="B32" s="61">
        <f t="shared" si="0"/>
        <v>2262.44</v>
      </c>
      <c r="C32" s="3">
        <v>1.63</v>
      </c>
    </row>
    <row r="33" spans="1:3" ht="14.25">
      <c r="A33" s="4"/>
      <c r="B33" s="61"/>
      <c r="C33" s="3"/>
    </row>
    <row r="34" spans="1:3" ht="14.25">
      <c r="A34" s="4" t="s">
        <v>27</v>
      </c>
      <c r="B34" s="61">
        <f t="shared" si="0"/>
        <v>1929.32</v>
      </c>
      <c r="C34" s="23">
        <v>1.39</v>
      </c>
    </row>
    <row r="35" spans="1:3" ht="14.25">
      <c r="A35" s="4"/>
      <c r="B35" s="3"/>
      <c r="C35" s="3"/>
    </row>
    <row r="36" spans="1:3" ht="14.25">
      <c r="A36" s="4"/>
      <c r="B36" s="3"/>
      <c r="C36" s="3"/>
    </row>
    <row r="37" spans="1:3" ht="14.25">
      <c r="A37" s="4"/>
      <c r="B37" s="3"/>
      <c r="C37" s="3"/>
    </row>
    <row r="38" spans="1:3" ht="14.25">
      <c r="A38" s="4"/>
      <c r="B38" s="3"/>
      <c r="C38" s="3"/>
    </row>
    <row r="39" spans="1:3" ht="14.25">
      <c r="A39" s="4"/>
      <c r="B39" s="3"/>
      <c r="C39" s="3"/>
    </row>
    <row r="40" spans="1:3" ht="14.25">
      <c r="A40" s="4"/>
      <c r="B40" s="3"/>
      <c r="C40" s="3"/>
    </row>
    <row r="41" spans="1:4" ht="14.25">
      <c r="A41" s="4"/>
      <c r="C41" s="53" t="s">
        <v>236</v>
      </c>
      <c r="D41" s="21"/>
    </row>
    <row r="42" spans="1:3" ht="14.25">
      <c r="A42" s="4"/>
      <c r="B42" s="3"/>
      <c r="C42" s="3"/>
    </row>
    <row r="43" spans="1:3" ht="14.25">
      <c r="A43" s="34">
        <v>1</v>
      </c>
      <c r="B43" s="16">
        <v>2</v>
      </c>
      <c r="C43" s="24">
        <v>3</v>
      </c>
    </row>
    <row r="44" spans="1:3" ht="14.25">
      <c r="A44" s="4"/>
      <c r="B44" s="3"/>
      <c r="C44" s="3"/>
    </row>
    <row r="45" spans="1:3" ht="57">
      <c r="A45" s="42" t="s">
        <v>201</v>
      </c>
      <c r="B45" s="3"/>
      <c r="C45" s="3"/>
    </row>
    <row r="46" spans="1:3" ht="14.25">
      <c r="A46" s="3" t="s">
        <v>28</v>
      </c>
      <c r="B46" s="61">
        <f>1388*C46</f>
        <v>2262.44</v>
      </c>
      <c r="C46" s="3">
        <v>1.63</v>
      </c>
    </row>
    <row r="47" spans="1:3" ht="14.25">
      <c r="A47" s="3" t="s">
        <v>23</v>
      </c>
      <c r="B47" s="61">
        <f aca="true" t="shared" si="1" ref="B47:B69">1388*C47</f>
        <v>2012.6</v>
      </c>
      <c r="C47" s="3">
        <v>1.45</v>
      </c>
    </row>
    <row r="48" spans="1:3" ht="14.25">
      <c r="A48" s="4"/>
      <c r="B48" s="61"/>
      <c r="C48" s="3"/>
    </row>
    <row r="49" spans="1:3" ht="57">
      <c r="A49" s="42" t="s">
        <v>202</v>
      </c>
      <c r="B49" s="61">
        <f t="shared" si="1"/>
        <v>1762.76</v>
      </c>
      <c r="C49" s="3">
        <v>1.27</v>
      </c>
    </row>
    <row r="50" spans="1:3" ht="14.25">
      <c r="A50" s="4"/>
      <c r="B50" s="61"/>
      <c r="C50" s="3"/>
    </row>
    <row r="51" spans="1:3" ht="14.25">
      <c r="A51" s="4" t="s">
        <v>93</v>
      </c>
      <c r="B51" s="61">
        <f t="shared" si="1"/>
        <v>1762.76</v>
      </c>
      <c r="C51" s="3">
        <v>1.27</v>
      </c>
    </row>
    <row r="52" spans="1:3" ht="14.25">
      <c r="A52" s="4"/>
      <c r="B52" s="61"/>
      <c r="C52" s="3"/>
    </row>
    <row r="53" spans="1:3" ht="30.75" customHeight="1">
      <c r="A53" s="42" t="s">
        <v>203</v>
      </c>
      <c r="B53" s="61"/>
      <c r="C53" s="3"/>
    </row>
    <row r="54" spans="1:3" ht="14.25">
      <c r="A54" s="3" t="s">
        <v>28</v>
      </c>
      <c r="B54" s="61">
        <f t="shared" si="1"/>
        <v>1637.84</v>
      </c>
      <c r="C54" s="23">
        <v>1.18</v>
      </c>
    </row>
    <row r="55" spans="1:3" ht="14.25">
      <c r="A55" s="3" t="s">
        <v>23</v>
      </c>
      <c r="B55" s="61">
        <f t="shared" si="1"/>
        <v>1526.8000000000002</v>
      </c>
      <c r="C55" s="23">
        <v>1.1</v>
      </c>
    </row>
    <row r="56" spans="1:3" ht="14.25">
      <c r="A56" s="4"/>
      <c r="B56" s="61"/>
      <c r="C56" s="3"/>
    </row>
    <row r="57" spans="1:3" ht="30" customHeight="1">
      <c r="A57" s="42" t="s">
        <v>204</v>
      </c>
      <c r="B57" s="61">
        <f t="shared" si="1"/>
        <v>1388</v>
      </c>
      <c r="C57" s="23">
        <v>1</v>
      </c>
    </row>
    <row r="58" spans="1:3" ht="14.25">
      <c r="A58" s="4"/>
      <c r="B58" s="61"/>
      <c r="C58" s="23"/>
    </row>
    <row r="59" spans="1:3" ht="14.25">
      <c r="A59" s="4" t="s">
        <v>87</v>
      </c>
      <c r="B59" s="61">
        <f t="shared" si="1"/>
        <v>2082</v>
      </c>
      <c r="C59" s="23">
        <v>1.5</v>
      </c>
    </row>
    <row r="60" ht="14.25">
      <c r="B60" s="61"/>
    </row>
    <row r="61" spans="1:3" ht="14.25">
      <c r="A61" s="4" t="s">
        <v>59</v>
      </c>
      <c r="B61" s="61">
        <f t="shared" si="1"/>
        <v>1762.76</v>
      </c>
      <c r="C61" s="22">
        <v>1.27</v>
      </c>
    </row>
    <row r="62" ht="14.25">
      <c r="B62" s="61"/>
    </row>
    <row r="63" spans="1:3" ht="14.25">
      <c r="A63" s="29" t="s">
        <v>200</v>
      </c>
      <c r="B63" s="61">
        <f t="shared" si="1"/>
        <v>1346.36</v>
      </c>
      <c r="C63" s="22">
        <v>0.97</v>
      </c>
    </row>
    <row r="64" ht="14.25">
      <c r="B64" s="61"/>
    </row>
    <row r="65" spans="1:3" ht="28.5">
      <c r="A65" s="38" t="s">
        <v>137</v>
      </c>
      <c r="B65" s="61">
        <f t="shared" si="1"/>
        <v>1637.84</v>
      </c>
      <c r="C65" s="62">
        <v>1.18</v>
      </c>
    </row>
    <row r="66" spans="1:2" ht="14.25">
      <c r="A66" s="29"/>
      <c r="B66" s="61"/>
    </row>
    <row r="67" spans="1:3" ht="28.5">
      <c r="A67" s="38" t="s">
        <v>163</v>
      </c>
      <c r="B67" s="61">
        <f t="shared" si="1"/>
        <v>1526.8000000000002</v>
      </c>
      <c r="C67" s="63">
        <v>1.1</v>
      </c>
    </row>
    <row r="68" ht="14.25">
      <c r="B68" s="61"/>
    </row>
    <row r="69" spans="1:3" ht="14.25">
      <c r="A69" s="4" t="s">
        <v>88</v>
      </c>
      <c r="B69" s="61">
        <f t="shared" si="1"/>
        <v>1249.2</v>
      </c>
      <c r="C69" s="64">
        <v>0.9</v>
      </c>
    </row>
    <row r="70" spans="1:3" ht="14.25">
      <c r="A70" s="4"/>
      <c r="B70" s="3"/>
      <c r="C70" s="3"/>
    </row>
    <row r="71" spans="1:3" ht="14.25">
      <c r="A71" s="4"/>
      <c r="B71" s="3"/>
      <c r="C71" s="3"/>
    </row>
  </sheetData>
  <mergeCells count="3">
    <mergeCell ref="A5:C5"/>
    <mergeCell ref="B2:C2"/>
    <mergeCell ref="B3:C3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selection activeCell="E2" sqref="E2"/>
    </sheetView>
  </sheetViews>
  <sheetFormatPr defaultColWidth="9.00390625" defaultRowHeight="12.75"/>
  <cols>
    <col min="1" max="1" width="59.75390625" style="0" customWidth="1"/>
    <col min="2" max="2" width="14.00390625" style="0" customWidth="1"/>
    <col min="3" max="3" width="17.375" style="0" customWidth="1"/>
  </cols>
  <sheetData>
    <row r="1" spans="1:3" ht="14.25">
      <c r="A1" s="4"/>
      <c r="C1" s="53" t="s">
        <v>236</v>
      </c>
    </row>
    <row r="2" spans="1:3" ht="14.25">
      <c r="A2" s="4"/>
      <c r="B2" s="4"/>
      <c r="C2" s="4"/>
    </row>
    <row r="3" spans="1:3" ht="42.75" customHeight="1">
      <c r="A3" s="100" t="s">
        <v>146</v>
      </c>
      <c r="B3" s="100"/>
      <c r="C3" s="100"/>
    </row>
    <row r="4" spans="1:3" ht="14.25">
      <c r="A4" s="3"/>
      <c r="B4" s="3"/>
      <c r="C4" s="3"/>
    </row>
    <row r="5" spans="1:3" s="48" customFormat="1" ht="109.5" customHeight="1">
      <c r="A5" s="50" t="s">
        <v>52</v>
      </c>
      <c r="B5" s="51" t="s">
        <v>128</v>
      </c>
      <c r="C5" s="51" t="s">
        <v>127</v>
      </c>
    </row>
    <row r="6" spans="1:3" ht="14.25">
      <c r="A6" s="24">
        <v>1</v>
      </c>
      <c r="B6" s="24">
        <v>2</v>
      </c>
      <c r="C6" s="24">
        <v>3</v>
      </c>
    </row>
    <row r="7" spans="1:3" ht="15">
      <c r="A7" s="66" t="s">
        <v>55</v>
      </c>
      <c r="B7" s="4"/>
      <c r="C7" s="4"/>
    </row>
    <row r="8" spans="1:3" ht="14.25">
      <c r="A8" s="4"/>
      <c r="B8" s="4"/>
      <c r="C8" s="4"/>
    </row>
    <row r="9" spans="1:3" ht="28.5">
      <c r="A9" s="42" t="s">
        <v>138</v>
      </c>
      <c r="B9" s="61">
        <f>1388*C9</f>
        <v>3608.8</v>
      </c>
      <c r="C9" s="23">
        <v>2.6</v>
      </c>
    </row>
    <row r="10" spans="1:3" ht="14.25">
      <c r="A10" s="42"/>
      <c r="B10" s="61"/>
      <c r="C10" s="3"/>
    </row>
    <row r="11" spans="1:3" ht="28.5">
      <c r="A11" s="42" t="s">
        <v>139</v>
      </c>
      <c r="B11" s="61">
        <f aca="true" t="shared" si="0" ref="B11:B27">1388*C11</f>
        <v>2984.2</v>
      </c>
      <c r="C11" s="3">
        <v>2.15</v>
      </c>
    </row>
    <row r="12" spans="1:3" ht="14.25">
      <c r="A12" s="42"/>
      <c r="B12" s="61"/>
      <c r="C12" s="3"/>
    </row>
    <row r="13" spans="1:3" ht="114">
      <c r="A13" s="42" t="s">
        <v>140</v>
      </c>
      <c r="B13" s="61">
        <f t="shared" si="0"/>
        <v>2748.24</v>
      </c>
      <c r="C13" s="3">
        <v>1.98</v>
      </c>
    </row>
    <row r="14" spans="1:3" ht="14.25">
      <c r="A14" s="42"/>
      <c r="B14" s="61"/>
      <c r="C14" s="3"/>
    </row>
    <row r="15" spans="1:3" ht="72.75" customHeight="1">
      <c r="A15" s="42" t="s">
        <v>183</v>
      </c>
      <c r="B15" s="61">
        <f t="shared" si="0"/>
        <v>2623.3199999999997</v>
      </c>
      <c r="C15" s="23">
        <v>1.89</v>
      </c>
    </row>
    <row r="16" spans="1:3" ht="14.25">
      <c r="A16" s="42"/>
      <c r="B16" s="61"/>
      <c r="C16" s="3"/>
    </row>
    <row r="17" spans="1:3" ht="30.75" customHeight="1">
      <c r="A17" s="42" t="s">
        <v>184</v>
      </c>
      <c r="B17" s="61">
        <f t="shared" si="0"/>
        <v>2526.1600000000003</v>
      </c>
      <c r="C17" s="3">
        <v>1.82</v>
      </c>
    </row>
    <row r="18" spans="1:3" ht="14.25">
      <c r="A18" s="42"/>
      <c r="B18" s="61"/>
      <c r="C18" s="3"/>
    </row>
    <row r="19" spans="1:3" ht="42.75">
      <c r="A19" s="42" t="s">
        <v>141</v>
      </c>
      <c r="B19" s="61">
        <f t="shared" si="0"/>
        <v>2373.48</v>
      </c>
      <c r="C19" s="3">
        <v>1.71</v>
      </c>
    </row>
    <row r="20" spans="1:3" ht="14.25">
      <c r="A20" s="42"/>
      <c r="B20" s="61"/>
      <c r="C20" s="3"/>
    </row>
    <row r="21" spans="1:3" ht="14.25">
      <c r="A21" s="42" t="s">
        <v>27</v>
      </c>
      <c r="B21" s="61">
        <f t="shared" si="0"/>
        <v>2123.64</v>
      </c>
      <c r="C21" s="3">
        <v>1.53</v>
      </c>
    </row>
    <row r="22" spans="1:3" ht="14.25">
      <c r="A22" s="42"/>
      <c r="B22" s="61"/>
      <c r="C22" s="3"/>
    </row>
    <row r="23" spans="1:3" ht="14.25">
      <c r="A23" s="42" t="s">
        <v>56</v>
      </c>
      <c r="B23" s="61">
        <f t="shared" si="0"/>
        <v>1637.84</v>
      </c>
      <c r="C23" s="23">
        <v>1.18</v>
      </c>
    </row>
    <row r="24" spans="1:3" ht="14.25">
      <c r="A24" s="42"/>
      <c r="B24" s="61"/>
      <c r="C24" s="3"/>
    </row>
    <row r="25" spans="1:3" ht="28.5">
      <c r="A25" s="42" t="s">
        <v>142</v>
      </c>
      <c r="B25" s="61">
        <f t="shared" si="0"/>
        <v>2373.48</v>
      </c>
      <c r="C25" s="23">
        <v>1.71</v>
      </c>
    </row>
    <row r="26" spans="1:3" ht="14.25">
      <c r="A26" s="42"/>
      <c r="B26" s="61"/>
      <c r="C26" s="3"/>
    </row>
    <row r="27" spans="1:3" ht="42.75">
      <c r="A27" s="42" t="s">
        <v>185</v>
      </c>
      <c r="B27" s="61">
        <f t="shared" si="0"/>
        <v>2220.8</v>
      </c>
      <c r="C27" s="23">
        <v>1.6</v>
      </c>
    </row>
    <row r="28" spans="1:3" ht="14.25">
      <c r="A28" s="4"/>
      <c r="B28" s="13"/>
      <c r="C28" s="12"/>
    </row>
    <row r="29" spans="1:3" ht="14.25">
      <c r="A29" s="4"/>
      <c r="B29" s="13"/>
      <c r="C29" s="12"/>
    </row>
    <row r="30" spans="1:3" ht="14.25">
      <c r="A30" s="4"/>
      <c r="B30" s="13"/>
      <c r="C30" s="12"/>
    </row>
    <row r="31" spans="1:3" ht="14.25">
      <c r="A31" s="4"/>
      <c r="B31" s="13"/>
      <c r="C31" s="12"/>
    </row>
    <row r="32" spans="1:3" ht="14.25">
      <c r="A32" s="4"/>
      <c r="B32" s="4"/>
      <c r="C32" s="4"/>
    </row>
    <row r="33" spans="1:3" ht="14.25">
      <c r="A33" s="4"/>
      <c r="B33" s="4"/>
      <c r="C33" s="4"/>
    </row>
    <row r="34" spans="1:3" ht="14.25">
      <c r="A34" s="4"/>
      <c r="B34" s="4"/>
      <c r="C34" s="4"/>
    </row>
    <row r="35" spans="1:3" ht="12" customHeight="1">
      <c r="A35" s="4"/>
      <c r="C35" s="53" t="s">
        <v>237</v>
      </c>
    </row>
    <row r="36" spans="1:3" ht="14.25">
      <c r="A36" s="4"/>
      <c r="B36" s="4"/>
      <c r="C36" s="4"/>
    </row>
    <row r="37" spans="1:3" ht="14.25">
      <c r="A37" s="34">
        <v>1</v>
      </c>
      <c r="B37" s="34">
        <v>2</v>
      </c>
      <c r="C37" s="56">
        <v>3</v>
      </c>
    </row>
    <row r="38" spans="1:3" ht="14.25">
      <c r="A38" s="4"/>
      <c r="B38" s="4"/>
      <c r="C38" s="4"/>
    </row>
    <row r="39" spans="1:3" ht="28.5">
      <c r="A39" s="42" t="s">
        <v>143</v>
      </c>
      <c r="B39" s="13"/>
      <c r="C39" s="4"/>
    </row>
    <row r="40" spans="1:3" ht="14.25">
      <c r="A40" s="67" t="s">
        <v>57</v>
      </c>
      <c r="B40" s="61">
        <f>1388*C40</f>
        <v>2123.64</v>
      </c>
      <c r="C40" s="3">
        <v>1.53</v>
      </c>
    </row>
    <row r="41" spans="1:3" ht="14.25">
      <c r="A41" s="67" t="s">
        <v>58</v>
      </c>
      <c r="B41" s="61">
        <f aca="true" t="shared" si="1" ref="B41:B71">1388*C41</f>
        <v>1998.72</v>
      </c>
      <c r="C41" s="3">
        <v>1.44</v>
      </c>
    </row>
    <row r="42" spans="1:3" ht="14.25">
      <c r="A42" s="42"/>
      <c r="B42" s="61"/>
      <c r="C42" s="3"/>
    </row>
    <row r="43" spans="1:3" ht="87.75" customHeight="1">
      <c r="A43" s="42" t="s">
        <v>205</v>
      </c>
      <c r="B43" s="61"/>
      <c r="C43" s="3"/>
    </row>
    <row r="44" spans="1:3" ht="14.25">
      <c r="A44" s="67" t="s">
        <v>57</v>
      </c>
      <c r="B44" s="61">
        <f t="shared" si="1"/>
        <v>1998.72</v>
      </c>
      <c r="C44" s="3">
        <v>1.44</v>
      </c>
    </row>
    <row r="45" spans="1:3" ht="14.25">
      <c r="A45" s="67" t="s">
        <v>58</v>
      </c>
      <c r="B45" s="61">
        <f t="shared" si="1"/>
        <v>1762.76</v>
      </c>
      <c r="C45" s="23">
        <v>1.27</v>
      </c>
    </row>
    <row r="46" spans="1:3" ht="14.25">
      <c r="A46" s="42"/>
      <c r="B46" s="61"/>
      <c r="C46" s="3"/>
    </row>
    <row r="47" spans="1:3" ht="87.75" customHeight="1">
      <c r="A47" s="42" t="s">
        <v>206</v>
      </c>
      <c r="B47" s="61">
        <f t="shared" si="1"/>
        <v>1637.84</v>
      </c>
      <c r="C47" s="23">
        <v>1.18</v>
      </c>
    </row>
    <row r="48" spans="1:3" ht="14.25">
      <c r="A48" s="42"/>
      <c r="B48" s="61"/>
      <c r="C48" s="23"/>
    </row>
    <row r="49" spans="1:3" ht="14.25">
      <c r="A49" s="42" t="s">
        <v>207</v>
      </c>
      <c r="B49" s="61"/>
      <c r="C49" s="3"/>
    </row>
    <row r="50" spans="1:3" ht="14.25">
      <c r="A50" s="67" t="s">
        <v>57</v>
      </c>
      <c r="B50" s="61">
        <f t="shared" si="1"/>
        <v>1540.68</v>
      </c>
      <c r="C50" s="3">
        <v>1.11</v>
      </c>
    </row>
    <row r="51" spans="1:3" ht="14.25">
      <c r="A51" s="67" t="s">
        <v>58</v>
      </c>
      <c r="B51" s="61">
        <f t="shared" si="1"/>
        <v>1457.4</v>
      </c>
      <c r="C51" s="3">
        <v>1.05</v>
      </c>
    </row>
    <row r="52" spans="1:3" ht="14.25">
      <c r="A52" s="42"/>
      <c r="B52" s="61"/>
      <c r="C52" s="3"/>
    </row>
    <row r="53" spans="1:3" ht="14.25">
      <c r="A53" s="42" t="s">
        <v>207</v>
      </c>
      <c r="B53" s="61">
        <f t="shared" si="1"/>
        <v>1388</v>
      </c>
      <c r="C53" s="23">
        <v>1</v>
      </c>
    </row>
    <row r="54" spans="1:3" ht="14.25">
      <c r="A54" s="42"/>
      <c r="B54" s="61"/>
      <c r="C54" s="3"/>
    </row>
    <row r="55" spans="1:3" ht="14.25">
      <c r="A55" s="42" t="s">
        <v>60</v>
      </c>
      <c r="B55" s="61">
        <f t="shared" si="1"/>
        <v>2526.1600000000003</v>
      </c>
      <c r="C55" s="3">
        <v>1.82</v>
      </c>
    </row>
    <row r="56" spans="1:3" ht="14.25">
      <c r="A56" s="42"/>
      <c r="B56" s="61"/>
      <c r="C56" s="3"/>
    </row>
    <row r="57" spans="1:3" ht="42.75">
      <c r="A57" s="42" t="s">
        <v>144</v>
      </c>
      <c r="B57" s="61">
        <f t="shared" si="1"/>
        <v>2276.3199999999997</v>
      </c>
      <c r="C57" s="23">
        <v>1.64</v>
      </c>
    </row>
    <row r="58" spans="1:3" ht="14.25">
      <c r="A58" s="42"/>
      <c r="B58" s="61"/>
      <c r="C58" s="3"/>
    </row>
    <row r="59" spans="1:3" ht="42.75">
      <c r="A59" s="42" t="s">
        <v>145</v>
      </c>
      <c r="B59" s="61">
        <f t="shared" si="1"/>
        <v>2012.6</v>
      </c>
      <c r="C59" s="3">
        <v>1.45</v>
      </c>
    </row>
    <row r="60" spans="1:3" ht="14.25">
      <c r="A60" s="42"/>
      <c r="B60" s="61"/>
      <c r="C60" s="3"/>
    </row>
    <row r="61" spans="1:3" ht="14.25">
      <c r="A61" s="42" t="s">
        <v>87</v>
      </c>
      <c r="B61" s="61">
        <f t="shared" si="1"/>
        <v>2082</v>
      </c>
      <c r="C61" s="23">
        <v>1.5</v>
      </c>
    </row>
    <row r="62" spans="1:3" ht="14.25">
      <c r="A62" s="65"/>
      <c r="B62" s="61"/>
      <c r="C62" s="22"/>
    </row>
    <row r="63" spans="1:3" ht="14.25">
      <c r="A63" s="42" t="s">
        <v>59</v>
      </c>
      <c r="B63" s="61">
        <f t="shared" si="1"/>
        <v>1762.76</v>
      </c>
      <c r="C63" s="22">
        <v>1.27</v>
      </c>
    </row>
    <row r="64" spans="1:3" ht="14.25">
      <c r="A64" s="65"/>
      <c r="B64" s="61"/>
      <c r="C64" s="22"/>
    </row>
    <row r="65" spans="1:3" ht="14.25">
      <c r="A65" s="38" t="s">
        <v>200</v>
      </c>
      <c r="B65" s="61">
        <f t="shared" si="1"/>
        <v>1346.36</v>
      </c>
      <c r="C65" s="22">
        <v>0.97</v>
      </c>
    </row>
    <row r="66" spans="1:3" ht="14.25">
      <c r="A66" s="65"/>
      <c r="B66" s="61"/>
      <c r="C66" s="22"/>
    </row>
    <row r="67" spans="1:3" ht="28.5">
      <c r="A67" s="38" t="s">
        <v>137</v>
      </c>
      <c r="B67" s="61">
        <f t="shared" si="1"/>
        <v>1637.84</v>
      </c>
      <c r="C67" s="62">
        <v>1.18</v>
      </c>
    </row>
    <row r="68" spans="1:3" ht="14.25">
      <c r="A68" s="38"/>
      <c r="B68" s="61"/>
      <c r="C68" s="22"/>
    </row>
    <row r="69" spans="1:3" ht="28.5">
      <c r="A69" s="38" t="s">
        <v>163</v>
      </c>
      <c r="B69" s="61">
        <f t="shared" si="1"/>
        <v>1526.8000000000002</v>
      </c>
      <c r="C69" s="63">
        <v>1.1</v>
      </c>
    </row>
    <row r="70" spans="1:3" ht="14.25">
      <c r="A70" s="65"/>
      <c r="B70" s="61"/>
      <c r="C70" s="22"/>
    </row>
    <row r="71" spans="1:3" ht="14.25">
      <c r="A71" s="42" t="s">
        <v>88</v>
      </c>
      <c r="B71" s="61">
        <f t="shared" si="1"/>
        <v>1249.2</v>
      </c>
      <c r="C71" s="64">
        <v>0.9</v>
      </c>
    </row>
  </sheetData>
  <mergeCells count="1">
    <mergeCell ref="A3:C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61.625" style="0" customWidth="1"/>
    <col min="2" max="2" width="15.625" style="0" customWidth="1"/>
    <col min="3" max="3" width="22.75390625" style="0" customWidth="1"/>
  </cols>
  <sheetData>
    <row r="1" spans="2:3" ht="14.25">
      <c r="B1" s="4"/>
      <c r="C1" s="53" t="s">
        <v>237</v>
      </c>
    </row>
    <row r="2" spans="1:3" ht="8.25" customHeight="1">
      <c r="A2" s="4"/>
      <c r="B2" s="4"/>
      <c r="C2" s="4"/>
    </row>
    <row r="3" spans="1:3" ht="65.25" customHeight="1">
      <c r="A3" s="100" t="s">
        <v>4</v>
      </c>
      <c r="B3" s="100"/>
      <c r="C3" s="100"/>
    </row>
    <row r="4" spans="1:3" ht="14.25">
      <c r="A4" s="3"/>
      <c r="B4" s="3"/>
      <c r="C4" s="3"/>
    </row>
    <row r="5" spans="1:3" ht="93.75" customHeight="1">
      <c r="A5" s="44" t="s">
        <v>52</v>
      </c>
      <c r="B5" s="51" t="s">
        <v>128</v>
      </c>
      <c r="C5" s="51" t="s">
        <v>127</v>
      </c>
    </row>
    <row r="6" spans="1:3" ht="14.25">
      <c r="A6" s="24">
        <v>1</v>
      </c>
      <c r="B6" s="24">
        <v>2</v>
      </c>
      <c r="C6" s="24">
        <v>3</v>
      </c>
    </row>
    <row r="7" spans="1:3" ht="14.25">
      <c r="A7" s="4"/>
      <c r="B7" s="4"/>
      <c r="C7" s="4"/>
    </row>
    <row r="8" spans="1:3" ht="15">
      <c r="A8" s="66" t="s">
        <v>62</v>
      </c>
      <c r="B8" s="21"/>
      <c r="C8" s="21"/>
    </row>
    <row r="9" spans="1:3" ht="14.25">
      <c r="A9" s="4"/>
      <c r="B9" s="4"/>
      <c r="C9" s="4"/>
    </row>
    <row r="10" spans="1:3" ht="28.5">
      <c r="A10" s="42" t="s">
        <v>147</v>
      </c>
      <c r="B10" s="61">
        <f>1388*C10</f>
        <v>3608.8</v>
      </c>
      <c r="C10" s="23">
        <v>2.6</v>
      </c>
    </row>
    <row r="11" spans="1:3" ht="14.25">
      <c r="A11" s="42"/>
      <c r="B11" s="61"/>
      <c r="C11" s="3"/>
    </row>
    <row r="12" spans="1:3" ht="71.25">
      <c r="A12" s="42" t="s">
        <v>148</v>
      </c>
      <c r="B12" s="61">
        <f aca="true" t="shared" si="0" ref="B12:B22">1388*C12</f>
        <v>3275.68</v>
      </c>
      <c r="C12" s="23">
        <v>2.36</v>
      </c>
    </row>
    <row r="13" spans="1:3" ht="14.25">
      <c r="A13" s="42"/>
      <c r="B13" s="61"/>
      <c r="C13" s="3"/>
    </row>
    <row r="14" spans="1:3" ht="71.25">
      <c r="A14" s="42" t="s">
        <v>149</v>
      </c>
      <c r="B14" s="61">
        <f t="shared" si="0"/>
        <v>3275.68</v>
      </c>
      <c r="C14" s="23">
        <v>2.36</v>
      </c>
    </row>
    <row r="15" spans="1:3" ht="14.25">
      <c r="A15" s="42"/>
      <c r="B15" s="61"/>
      <c r="C15" s="3"/>
    </row>
    <row r="16" spans="1:3" ht="28.5">
      <c r="A16" s="42" t="s">
        <v>150</v>
      </c>
      <c r="B16" s="61">
        <f t="shared" si="0"/>
        <v>3150.76</v>
      </c>
      <c r="C16" s="3">
        <v>2.27</v>
      </c>
    </row>
    <row r="17" spans="1:3" ht="14.25">
      <c r="A17" s="42"/>
      <c r="B17" s="61"/>
      <c r="C17" s="3"/>
    </row>
    <row r="18" spans="1:3" ht="42.75">
      <c r="A18" s="42" t="s">
        <v>151</v>
      </c>
      <c r="B18" s="61">
        <f t="shared" si="0"/>
        <v>2900.9199999999996</v>
      </c>
      <c r="C18" s="23">
        <v>2.09</v>
      </c>
    </row>
    <row r="19" spans="1:3" ht="14.25">
      <c r="A19" s="42"/>
      <c r="B19" s="61"/>
      <c r="C19" s="3"/>
    </row>
    <row r="20" spans="1:3" ht="129" customHeight="1">
      <c r="A20" s="42" t="s">
        <v>164</v>
      </c>
      <c r="B20" s="61">
        <f t="shared" si="0"/>
        <v>2776</v>
      </c>
      <c r="C20" s="23">
        <v>2</v>
      </c>
    </row>
    <row r="21" spans="1:3" ht="14.25">
      <c r="A21" s="42"/>
      <c r="B21" s="61"/>
      <c r="C21" s="3"/>
    </row>
    <row r="22" spans="1:3" ht="44.25" customHeight="1">
      <c r="A22" s="42" t="s">
        <v>0</v>
      </c>
      <c r="B22" s="61">
        <f t="shared" si="0"/>
        <v>2526.1600000000003</v>
      </c>
      <c r="C22" s="3">
        <v>1.82</v>
      </c>
    </row>
    <row r="23" spans="1:3" ht="14.25">
      <c r="A23" s="42"/>
      <c r="B23" s="13"/>
      <c r="C23" s="4"/>
    </row>
    <row r="24" spans="1:3" ht="14.25">
      <c r="A24" s="42"/>
      <c r="B24" s="13"/>
      <c r="C24" s="4"/>
    </row>
    <row r="25" spans="1:3" ht="14.25">
      <c r="A25" s="42"/>
      <c r="B25" s="13"/>
      <c r="C25" s="4"/>
    </row>
    <row r="26" spans="1:3" ht="14.25">
      <c r="A26" s="42"/>
      <c r="B26" s="13"/>
      <c r="C26" s="4"/>
    </row>
    <row r="27" spans="1:3" ht="14.25">
      <c r="A27" s="42"/>
      <c r="B27" s="13"/>
      <c r="C27" s="4"/>
    </row>
    <row r="28" spans="1:3" ht="14.25">
      <c r="A28" s="42"/>
      <c r="B28" s="13"/>
      <c r="C28" s="4"/>
    </row>
    <row r="29" spans="1:3" ht="14.25">
      <c r="A29" s="42"/>
      <c r="B29" s="13"/>
      <c r="C29" s="4"/>
    </row>
    <row r="30" spans="1:3" ht="14.25">
      <c r="A30" s="42"/>
      <c r="B30" s="13"/>
      <c r="C30" s="4"/>
    </row>
    <row r="31" spans="1:3" ht="14.25">
      <c r="A31" s="4"/>
      <c r="B31" s="13"/>
      <c r="C31" s="4"/>
    </row>
    <row r="32" spans="1:3" ht="14.25">
      <c r="A32" s="4"/>
      <c r="B32" s="4"/>
      <c r="C32" s="4"/>
    </row>
    <row r="33" spans="1:3" ht="14.25">
      <c r="A33" s="4"/>
      <c r="B33" s="4"/>
      <c r="C33" s="53" t="s">
        <v>236</v>
      </c>
    </row>
    <row r="34" spans="1:3" ht="14.25">
      <c r="A34" s="24">
        <v>1</v>
      </c>
      <c r="B34" s="24">
        <v>2</v>
      </c>
      <c r="C34" s="24">
        <v>3</v>
      </c>
    </row>
    <row r="35" spans="1:3" ht="14.25">
      <c r="A35" s="4"/>
      <c r="B35" s="4"/>
      <c r="C35" s="4"/>
    </row>
    <row r="36" spans="1:3" ht="102.75" customHeight="1">
      <c r="A36" s="42" t="s">
        <v>1</v>
      </c>
      <c r="B36" s="61">
        <f>1388*C36</f>
        <v>2401.24</v>
      </c>
      <c r="C36" s="23">
        <v>1.73</v>
      </c>
    </row>
    <row r="37" spans="1:3" ht="14.25">
      <c r="A37" s="42"/>
      <c r="B37" s="61"/>
      <c r="C37" s="3"/>
    </row>
    <row r="38" spans="1:3" ht="29.25" customHeight="1">
      <c r="A38" s="42" t="s">
        <v>208</v>
      </c>
      <c r="B38" s="61">
        <f aca="true" t="shared" si="1" ref="B38:B70">1388*C38</f>
        <v>2317.96</v>
      </c>
      <c r="C38" s="3">
        <v>1.67</v>
      </c>
    </row>
    <row r="39" spans="1:3" ht="14.25">
      <c r="A39" s="42"/>
      <c r="B39" s="61"/>
      <c r="C39" s="3"/>
    </row>
    <row r="40" spans="1:3" ht="28.5">
      <c r="A40" s="42" t="s">
        <v>209</v>
      </c>
      <c r="B40" s="61"/>
      <c r="C40" s="3"/>
    </row>
    <row r="41" spans="1:3" ht="14.25">
      <c r="A41" s="67" t="s">
        <v>57</v>
      </c>
      <c r="B41" s="61">
        <f t="shared" si="1"/>
        <v>2095.88</v>
      </c>
      <c r="C41" s="3">
        <v>1.51</v>
      </c>
    </row>
    <row r="42" spans="1:3" ht="14.25">
      <c r="A42" s="67" t="s">
        <v>58</v>
      </c>
      <c r="B42" s="61">
        <f t="shared" si="1"/>
        <v>1873.8000000000002</v>
      </c>
      <c r="C42" s="3">
        <v>1.35</v>
      </c>
    </row>
    <row r="43" spans="1:3" ht="14.25">
      <c r="A43" s="67" t="s">
        <v>61</v>
      </c>
      <c r="B43" s="61">
        <f t="shared" si="1"/>
        <v>1735</v>
      </c>
      <c r="C43" s="3">
        <v>1.25</v>
      </c>
    </row>
    <row r="44" spans="1:3" ht="14.25">
      <c r="A44" s="42"/>
      <c r="B44" s="61"/>
      <c r="C44" s="3"/>
    </row>
    <row r="45" spans="1:3" ht="57">
      <c r="A45" s="42" t="s">
        <v>210</v>
      </c>
      <c r="B45" s="61">
        <f t="shared" si="1"/>
        <v>2095.88</v>
      </c>
      <c r="C45" s="3">
        <v>1.51</v>
      </c>
    </row>
    <row r="46" spans="1:3" ht="14.25">
      <c r="A46" s="42"/>
      <c r="B46" s="61"/>
      <c r="C46" s="3"/>
    </row>
    <row r="47" spans="1:3" ht="42.75">
      <c r="A47" s="42" t="s">
        <v>211</v>
      </c>
      <c r="B47" s="61"/>
      <c r="C47" s="3"/>
    </row>
    <row r="48" spans="1:3" ht="14.25">
      <c r="A48" s="67" t="s">
        <v>63</v>
      </c>
      <c r="B48" s="61">
        <f t="shared" si="1"/>
        <v>1915.4399999999998</v>
      </c>
      <c r="C48" s="3">
        <v>1.38</v>
      </c>
    </row>
    <row r="49" spans="1:3" ht="14.25">
      <c r="A49" s="67" t="s">
        <v>23</v>
      </c>
      <c r="B49" s="61">
        <f t="shared" si="1"/>
        <v>1735</v>
      </c>
      <c r="C49" s="3">
        <v>1.25</v>
      </c>
    </row>
    <row r="50" spans="1:3" ht="14.25">
      <c r="A50" s="42"/>
      <c r="B50" s="61"/>
      <c r="C50" s="3"/>
    </row>
    <row r="51" spans="1:3" ht="28.5">
      <c r="A51" s="42" t="s">
        <v>212</v>
      </c>
      <c r="B51" s="61">
        <f t="shared" si="1"/>
        <v>1623.9599999999998</v>
      </c>
      <c r="C51" s="3">
        <v>1.17</v>
      </c>
    </row>
    <row r="52" spans="1:3" ht="14.25">
      <c r="A52" s="42"/>
      <c r="B52" s="61"/>
      <c r="C52" s="3"/>
    </row>
    <row r="53" spans="1:3" ht="14.25">
      <c r="A53" s="42" t="s">
        <v>213</v>
      </c>
      <c r="B53" s="61"/>
      <c r="C53" s="3"/>
    </row>
    <row r="54" spans="1:3" ht="14.25">
      <c r="A54" s="67" t="s">
        <v>64</v>
      </c>
      <c r="B54" s="61">
        <f t="shared" si="1"/>
        <v>1540.68</v>
      </c>
      <c r="C54" s="3">
        <v>1.11</v>
      </c>
    </row>
    <row r="55" spans="1:3" ht="14.25">
      <c r="A55" s="67" t="s">
        <v>23</v>
      </c>
      <c r="B55" s="61">
        <f t="shared" si="1"/>
        <v>1457.4</v>
      </c>
      <c r="C55" s="3">
        <v>1.05</v>
      </c>
    </row>
    <row r="56" spans="1:3" ht="14.25">
      <c r="A56" s="42"/>
      <c r="B56" s="61"/>
      <c r="C56" s="3"/>
    </row>
    <row r="57" spans="1:3" ht="14.25">
      <c r="A57" s="42" t="s">
        <v>214</v>
      </c>
      <c r="B57" s="61"/>
      <c r="C57" s="3"/>
    </row>
    <row r="58" spans="1:3" ht="14.25">
      <c r="A58" s="42" t="s">
        <v>215</v>
      </c>
      <c r="B58" s="61">
        <f t="shared" si="1"/>
        <v>1388</v>
      </c>
      <c r="C58" s="23">
        <v>1</v>
      </c>
    </row>
    <row r="59" spans="1:3" ht="14.25">
      <c r="A59" s="42"/>
      <c r="B59" s="61"/>
      <c r="C59" s="23"/>
    </row>
    <row r="60" spans="1:3" ht="14.25">
      <c r="A60" s="42" t="s">
        <v>87</v>
      </c>
      <c r="B60" s="61">
        <f t="shared" si="1"/>
        <v>2082</v>
      </c>
      <c r="C60" s="23">
        <v>1.5</v>
      </c>
    </row>
    <row r="61" spans="1:3" ht="14.25">
      <c r="A61" s="65"/>
      <c r="B61" s="61"/>
      <c r="C61" s="22"/>
    </row>
    <row r="62" spans="1:3" ht="14.25">
      <c r="A62" s="42" t="s">
        <v>59</v>
      </c>
      <c r="B62" s="61">
        <f t="shared" si="1"/>
        <v>1762.76</v>
      </c>
      <c r="C62" s="22">
        <v>1.27</v>
      </c>
    </row>
    <row r="63" spans="1:3" ht="14.25">
      <c r="A63" s="65"/>
      <c r="B63" s="61"/>
      <c r="C63" s="22"/>
    </row>
    <row r="64" spans="1:3" ht="14.25">
      <c r="A64" s="38" t="s">
        <v>200</v>
      </c>
      <c r="B64" s="61">
        <f t="shared" si="1"/>
        <v>1346.36</v>
      </c>
      <c r="C64" s="22">
        <v>0.97</v>
      </c>
    </row>
    <row r="65" spans="1:3" ht="14.25">
      <c r="A65" s="65"/>
      <c r="B65" s="61"/>
      <c r="C65" s="22"/>
    </row>
    <row r="66" spans="1:3" ht="28.5">
      <c r="A66" s="38" t="s">
        <v>137</v>
      </c>
      <c r="B66" s="61">
        <f t="shared" si="1"/>
        <v>1637.84</v>
      </c>
      <c r="C66" s="62">
        <v>1.18</v>
      </c>
    </row>
    <row r="67" spans="1:3" ht="14.25">
      <c r="A67" s="38"/>
      <c r="B67" s="61"/>
      <c r="C67" s="22"/>
    </row>
    <row r="68" spans="1:3" ht="28.5">
      <c r="A68" s="38" t="s">
        <v>163</v>
      </c>
      <c r="B68" s="61">
        <f t="shared" si="1"/>
        <v>1526.8000000000002</v>
      </c>
      <c r="C68" s="63">
        <v>1.1</v>
      </c>
    </row>
    <row r="69" spans="1:3" ht="14.25">
      <c r="A69" s="65"/>
      <c r="B69" s="61"/>
      <c r="C69" s="22"/>
    </row>
    <row r="70" spans="1:3" ht="14.25">
      <c r="A70" s="42" t="s">
        <v>88</v>
      </c>
      <c r="B70" s="61">
        <f t="shared" si="1"/>
        <v>1249.2</v>
      </c>
      <c r="C70" s="64">
        <v>0.9</v>
      </c>
    </row>
    <row r="71" spans="1:3" ht="14.25">
      <c r="A71" s="42"/>
      <c r="B71" s="61"/>
      <c r="C71" s="23"/>
    </row>
    <row r="72" spans="1:3" ht="15">
      <c r="A72" s="55" t="s">
        <v>2</v>
      </c>
      <c r="B72" s="4"/>
      <c r="C72" s="4"/>
    </row>
    <row r="73" spans="1:3" ht="52.5" customHeight="1">
      <c r="A73" s="122" t="s">
        <v>195</v>
      </c>
      <c r="B73" s="122"/>
      <c r="C73" s="122"/>
    </row>
    <row r="74" spans="1:3" ht="59.25" customHeight="1">
      <c r="A74" s="122" t="s">
        <v>3</v>
      </c>
      <c r="B74" s="122"/>
      <c r="C74" s="122"/>
    </row>
    <row r="75" spans="1:3" ht="14.25">
      <c r="A75" s="4"/>
      <c r="B75" s="4"/>
      <c r="C75" s="4"/>
    </row>
    <row r="76" spans="1:3" ht="14.25">
      <c r="A76" s="4"/>
      <c r="B76" s="4"/>
      <c r="C76" s="4"/>
    </row>
    <row r="77" spans="1:3" ht="14.25">
      <c r="A77" s="4"/>
      <c r="B77" s="4"/>
      <c r="C77" s="4"/>
    </row>
  </sheetData>
  <mergeCells count="3">
    <mergeCell ref="A73:C73"/>
    <mergeCell ref="A74:C74"/>
    <mergeCell ref="A3:C3"/>
  </mergeCells>
  <printOptions/>
  <pageMargins left="0.91" right="0.1968503937007874" top="0.5" bottom="0" header="0.34" footer="0.23"/>
  <pageSetup horizontalDpi="600" verticalDpi="600" orientation="portrait" paperSize="9" scale="88" r:id="rId1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</dc:creator>
  <cp:keywords/>
  <dc:description/>
  <cp:lastModifiedBy>user</cp:lastModifiedBy>
  <cp:lastPrinted>2012-02-02T10:09:59Z</cp:lastPrinted>
  <dcterms:created xsi:type="dcterms:W3CDTF">2002-11-12T15:14:50Z</dcterms:created>
  <dcterms:modified xsi:type="dcterms:W3CDTF">2012-02-02T10:12:06Z</dcterms:modified>
  <cp:category/>
  <cp:version/>
  <cp:contentType/>
  <cp:contentStatus/>
</cp:coreProperties>
</file>