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5220" activeTab="2"/>
  </bookViews>
  <sheets>
    <sheet name="Додаток 1" sheetId="1" r:id="rId1"/>
    <sheet name="Додаток 2" sheetId="2" r:id="rId2"/>
    <sheet name="Прод додатку 2" sheetId="3" r:id="rId3"/>
    <sheet name="Додаток 3" sheetId="4" r:id="rId4"/>
    <sheet name="Додаток 4" sheetId="5" r:id="rId5"/>
    <sheet name="Додаток 5 сіль" sheetId="6" r:id="rId6"/>
    <sheet name="Додаток 6" sheetId="7" r:id="rId7"/>
    <sheet name="Додаток 7" sheetId="8" r:id="rId8"/>
    <sheet name="Додаток 8" sheetId="9" r:id="rId9"/>
  </sheets>
  <definedNames>
    <definedName name="_xlnm.Print_Area" localSheetId="1">'Додаток 2'!$A$1:$C$76</definedName>
    <definedName name="_xlnm.Print_Area" localSheetId="3">'Додаток 3'!$A$1:$C$47</definedName>
    <definedName name="_xlnm.Print_Area" localSheetId="4">'Додаток 4'!$A$1:$C$73</definedName>
    <definedName name="_xlnm.Print_Area" localSheetId="5">'Додаток 5 сіль'!$A$1:$H$71</definedName>
    <definedName name="_xlnm.Print_Area" localSheetId="6">'Додаток 6'!$A$1:$C$83</definedName>
    <definedName name="_xlnm.Print_Area" localSheetId="7">'Додаток 7'!$A$1:$B$93</definedName>
    <definedName name="_xlnm.Print_Area" localSheetId="8">'Додаток 8'!$A$1:$C$27</definedName>
    <definedName name="_xlnm.Print_Area" localSheetId="2">'Прод додатку 2'!$A$1:$G$40</definedName>
  </definedNames>
  <calcPr fullCalcOnLoad="1"/>
</workbook>
</file>

<file path=xl/sharedStrings.xml><?xml version="1.0" encoding="utf-8"?>
<sst xmlns="http://schemas.openxmlformats.org/spreadsheetml/2006/main" count="513" uniqueCount="406">
  <si>
    <t>з чисельністю робітників понад 10 осіб –                                                     25 відсотків тарифної ставки;</t>
  </si>
  <si>
    <t>з чисельністю робітників понад 25 осіб –                                                                  40 відсотків тарифної ставки.</t>
  </si>
  <si>
    <t xml:space="preserve">Для робітників соледобувної промисловості, </t>
  </si>
  <si>
    <t>постійно зайнятих на підземних роботах, за нормативний час їх пересування в шахтах із розрахунку до 100 відсотків тарифної ставки (окладу)</t>
  </si>
  <si>
    <t>кожну годину роботи в вечірню зміну</t>
  </si>
  <si>
    <t>підвищення тарифних ставок - 10 відсотків</t>
  </si>
  <si>
    <t>З чисельністю робітників до 10 осіб -                                                                  15 відсотків тарифної ставки;</t>
  </si>
  <si>
    <t>За відзнаку “Знак Пошани” Міністерства аграрної політики та продовольства України</t>
  </si>
  <si>
    <t>15 відсотків тарифної ставки (окладу)</t>
  </si>
  <si>
    <t>За високу професійну майстерність</t>
  </si>
  <si>
    <t>За виконання особливо важливої</t>
  </si>
  <si>
    <t>роботи на строк її виконання</t>
  </si>
  <si>
    <t>До заробітку на механізованих роботах, які оплачуються по тарифних ставках                                                     трактористів-машиністів:</t>
  </si>
  <si>
    <t>25 відсотків тарифної ставки</t>
  </si>
  <si>
    <t>для робітників 6 і більш високих</t>
  </si>
  <si>
    <t>Керівники, головні бухгалтери підприємств, установ і організацій та їх заступники.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</si>
  <si>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</si>
  <si>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</si>
  <si>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</si>
  <si>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</si>
  <si>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</si>
  <si>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</si>
  <si>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</si>
  <si>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</si>
  <si>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</si>
  <si>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ОРІЄНТОВНИЙ ПЕРЕЛІК
посад (професій) працівників з ненормованим
робочим днем на підприємствах та організаціях
харчової і переробної промисловості України
</t>
  </si>
  <si>
    <t>Головні: інженери, економісти, технологи, механіки, енергетики, теплотехніки, метрологи, конструктори, зварники, винороби, шампаністи, пивовари, тютюнники, тютюнові майстри, коньячні майстри, парфумери, маркшейдери, редактори, художники, агрономи, зоотехніки, лікарі ветеринарні і інші головні спеціалісти і їх заступники.</t>
  </si>
  <si>
    <t>Начальники, майстри, завідуючі та інші керівники структурних підрозділів, організацій, установ, цехів, відділів, служб, дільниць, змін, виробництв, станцій, бюро, кабінетів, лабораторій, автоколон (депо), автогаражів, загонів та команд воєнізованої охорони і їх заступники.</t>
  </si>
  <si>
    <t>Провідні інженери: механіки, енергетики, електромеханіки, метрологи, маркшейдери, електронники, програмісти, конструктори, технологи та інші.</t>
  </si>
  <si>
    <t>Провідні спеціалісти: економісти, нормувальники, бухгалтери, бухгалтери-ревізори, агрономи, зоотехніки, ветлікарі, бактеріологи, мікробіологи, токсикологи, мікологи, юрисконсульти, диспетчери, геологи, інспектори відділу кадрів, методисти, математики та інші.</t>
  </si>
  <si>
    <t xml:space="preserve">Інженери всіх категорій (без категорій) та спеціальностей:
механіки, енергетики, електромеханіки, метрологи, електронники,                                               програмісти, конструктори, маркшейдери, технологи та інші.
</t>
  </si>
  <si>
    <t>Спеціалісти: економісти, нормувальники, бухгалтери, бухгалтери-ревізори, агрономи, зоотехніки, ветлікарі, бактеріологи, мікробіологи, токсикологи, юрисконсульти, диспетчери, геологи, інспектори відділу кадрів, методисти, соціологи, психологи, художники та інші.</t>
  </si>
  <si>
    <t>Техніки всіх категорій та спеціальностей, ветфельдшери.</t>
  </si>
  <si>
    <t>Завідувачі та їх заступники: канцелярії, центрального складу, машинописного бюро, архіву, кабінетів, господарства, складу, копіювально-розмножувального бюро, бюро перепусток, магазинів, гуртожитків, їдалень, камери схову, пунктів (заготовчих приймальних), дитячих садків (ясел, ясел-садків), бібліотек, гаражів.</t>
  </si>
  <si>
    <t>10.</t>
  </si>
  <si>
    <t>11.</t>
  </si>
  <si>
    <t>12.</t>
  </si>
  <si>
    <t>Товарознавці, касири, інкасатори, стенографістки, експедитори, друкарки, секретарі-стенографістки, диспетчери з відпуску готової продукції, таксувальники, секретарі навчальних частин, секретарі-друкарки, агенти з постачання, рахівники, вагарі, креслярі, архіваріуси, калькулятори, нарядники, обліковці, діловоди, табельники, копіювальники, коменданти будинків, програмісти, методисти виробничого навчання, агенти, комірники, паспортисти, оператори ЕОМ, прийомоздавальники вантажу та багажу, редактори газет, начальники спорткомплексів.</t>
  </si>
  <si>
    <t>Працівники сільського господарства, робочий час яких за характером роботи поділяється на частини невизначеної тривалості.</t>
  </si>
  <si>
    <t xml:space="preserve">Водії легкових автомобілів, службових автобусів.
</t>
  </si>
  <si>
    <t>Кондитерська, олійно-жирова, парфюмерно-косметична, спиртова, лікеро-горілчана, виноробна, пивоварна, безалкогольна, дріжджова, крохмалепатокова, плодоовочева, соляна (крім видобутку солі), чайна, харчо-концентратна, м’ясна (крім первинної переробки і виробництва технічних напівфабрикатів), молочна, виробництво масла і сиру, районні (міські) харчокомбінати, підприємства з обробки насіння цукрових буряків, інші харчосмакові виробництва</t>
  </si>
  <si>
    <t>Розряди робіт</t>
  </si>
  <si>
    <t>Види робіт, виробництв, діяльності</t>
  </si>
  <si>
    <t>Мінімальні гарантовані розміри годинних тарифних ставок робітників підприємств харчової і переробної промисловості за видами робіт, виробництв, підгалузей діяльності та коефіцієнти міжрозрядних співвідношень (в гривнях)</t>
  </si>
  <si>
    <t>галузевими об'єднаннями підприємств</t>
  </si>
  <si>
    <t>Профспілкою працівників АПК України</t>
  </si>
  <si>
    <t>Хлібопекарська</t>
  </si>
  <si>
    <t>Мікробіологічна промисловість</t>
  </si>
  <si>
    <t>Машинобудування</t>
  </si>
  <si>
    <t>Робітники на ремонтних роботах в спеціалізованих цехах і майстернях; на ремонті водопровідних і каналізаційних систем, компресорних установок, на ремонтно-будівельних роботах, трактористи на транспортних роботах</t>
  </si>
  <si>
    <t>Робітники на ремонті устаткування очисних споруд і паросилового господарства</t>
  </si>
  <si>
    <t>Робітники у  виробничих цехах і підрозділах, зайняті на ремонті особливо складного обладнання, контрольно-вимірювальних приладів і автоматики</t>
  </si>
  <si>
    <t>Експлуатаційні роботи, ремонт, налагодження і обслуговування рухомого складу, шляхів, штучних споруд та інших технічних засобів залізничного транспорту:</t>
  </si>
  <si>
    <t>- в залізничних цехах інших підприємств і організацій</t>
  </si>
  <si>
    <t>- на роботах по поточному ремонту широких колій, по ремонту і наладці технологічного обладнання і засобів залізничного транспорту</t>
  </si>
  <si>
    <t>Механізатори, які зайняті на вантажно-розвантажувальних роботах</t>
  </si>
  <si>
    <t>Будівельні, будівельно-монтажні роботи</t>
  </si>
  <si>
    <t>Ремонтно-будівельні роботи</t>
  </si>
  <si>
    <t>Робітники сільськогосподарських підприємств:</t>
  </si>
  <si>
    <t>трактористи-машиністи</t>
  </si>
  <si>
    <t>1 група</t>
  </si>
  <si>
    <t>2 група</t>
  </si>
  <si>
    <t>3 група</t>
  </si>
  <si>
    <t>та на роботах в тваринництві і на ручних роботах</t>
  </si>
  <si>
    <t>Торгівля і громадське харчування</t>
  </si>
  <si>
    <t>Продавці, кухарі і ін.</t>
  </si>
  <si>
    <t>Міжрозрядні тарифні коефіцієнти</t>
  </si>
  <si>
    <t>Примітка:</t>
  </si>
  <si>
    <t xml:space="preserve">         Групи з оплати праці трактористів-машиністів встановлюються в залежності від регіону:</t>
  </si>
  <si>
    <t xml:space="preserve">         1 група – сільгосппідприємства Автономної Республіки Крим (крім гірських і передгірних), Запорізької, Дніпропетровської, Миколаївської, Одеської і Херсонської областей;</t>
  </si>
  <si>
    <t xml:space="preserve">         і т.п.</t>
  </si>
  <si>
    <t>НАЗВА ПРОФЕСІЇ</t>
  </si>
  <si>
    <t>Мінімальний розмір місячних окладів, грн.</t>
  </si>
  <si>
    <t>Коефіцієнти співвідношень до мінімального розміру тарифної ставки робітника 1 розряду</t>
  </si>
  <si>
    <t>Машиніст із прання та ремонту спецодягу, робітник виробничих лазень, водій електро- та автовізка, водій самохідних механізмів, дезінфектор, комірник, приймальник сільськогосподарських продуктів та сировини, наглядач гідротехнічних споруд (старший), черговий бюро перепусток, контролер на контрольно-пропускному пункті, роздавальник нафтопродуктів</t>
  </si>
  <si>
    <t xml:space="preserve">Оператор електронно-обчислювальних машин </t>
  </si>
  <si>
    <t>Оператор електронно-обчислювальних машин (старший)</t>
  </si>
  <si>
    <t>Оператор копіювальних та розмножувальних машин:</t>
  </si>
  <si>
    <t>Оператор апаратів мікрофільмування та копіювання, комірник на складах кислот і хімікатів, водій транспортно-прибиральної машини, комірник (старший), оператор автоматичного газового захисту</t>
  </si>
  <si>
    <t>Робітник з благоустрою (на роботах по видаленню нечистот вручну)</t>
  </si>
  <si>
    <t>Гардеробник, кубівник, кур’єр, коняр, сатураторник, прибиральник службових приміщень, швейцар, сторож, опалювач, маркувальник</t>
  </si>
  <si>
    <t xml:space="preserve">Ліфтер </t>
  </si>
  <si>
    <t>Робітники, зайняті на вантажно-розвантажувальних роботах</t>
  </si>
  <si>
    <t>При навантаженні (розвантаженні) вугілля, вугільного брикету, креозоту, азбесту, негашеного вапна, мінеральної вати, цементу; при навантаженні (розвантаженні) в судна шкідливих для здоров’я вантажів, що  змерзлися, вантажів з вагою одного місця більш як 50 кг</t>
  </si>
  <si>
    <t>При навантаженні (розвантаженні) в залізничні вагони, автомобілі та інший рухомий склад шкідливих для здоров’я вантажів, що змерзлися, і вантажів з вагою одного місця більш як 50 кг, при навантаженні (розвантаженні) в судна інших вантажів</t>
  </si>
  <si>
    <t>При навантаженні (розвантаженні) в залізничні вагони, автомобілі та інший рухомий склад інших вантажів; на внутрішньо складській переробці вантажів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</si>
  <si>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при одержанні копій на папері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</si>
  <si>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при виготовленні друкарських форм з текстових і штрихових оригіналів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</si>
  <si>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при виготовленні друкарських форм з оригіналів, які містять напівтонові та растрові зображення</t>
    </r>
  </si>
  <si>
    <t>Робітники комплексних бригад, що виконують вантажно-розвантажувальні роботи із застосуванням засобів комплексної механізації і суміщають професії вантажника і механізатора</t>
  </si>
  <si>
    <t>При навантаженні (розвантаженні) в гарячому стані металу, агломерату і шлаку, при навантаженні (розвантаженні) руди, пека, інших шкідливих для здоров’я вантажів, що змерзлися, і вантажів з вагою одного місця більш як 50 кг</t>
  </si>
  <si>
    <t>При навантаженні (розвантаженні) інших вантажів</t>
  </si>
  <si>
    <t>Залізничний транспорт</t>
  </si>
  <si>
    <t>Машиністи електровозів (тепловозів) на маневрових ділянках</t>
  </si>
  <si>
    <t>Помічники машиністів електровозів (тепловозів) на маневрових ділянках</t>
  </si>
  <si>
    <t>Зв’язок</t>
  </si>
  <si>
    <t>Оператор електронного зв’язку</t>
  </si>
  <si>
    <t>Воєнізована та пожежна охорона</t>
  </si>
  <si>
    <t>Черговий бюро перепусток, контролер на контрольно-пропускному пункті, провідник службових собак, пожежник, стрілець</t>
  </si>
  <si>
    <t>Пожежно-сторожова охорона</t>
  </si>
  <si>
    <t>Черговий бюро перепусток, контролер на контрольно-пропускному пункті, провідник службових собак, пожежник, сторож</t>
  </si>
  <si>
    <t>Житлово-комунальне господарство</t>
  </si>
  <si>
    <t>Робітник з комплексного обслуговування й ремонту будинків: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</si>
  <si>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при виконанні від 2 до 5 видів робіт по різних професіях</t>
    </r>
  </si>
  <si>
    <t>до 1,5</t>
  </si>
  <si>
    <t>від 1,5 до  3</t>
  </si>
  <si>
    <t>від  3   до  5</t>
  </si>
  <si>
    <t>від  5   до  7</t>
  </si>
  <si>
    <t>від  7   до 10</t>
  </si>
  <si>
    <t>від 10  до 20</t>
  </si>
  <si>
    <t>від 20  до 40</t>
  </si>
  <si>
    <t>від 40  до 60</t>
  </si>
  <si>
    <t>в грн.</t>
  </si>
  <si>
    <t>Вантажопідйомність автомобілів                          (в тоннах)</t>
  </si>
  <si>
    <t>Клас автомобіля</t>
  </si>
  <si>
    <t>Особливо малий і малий</t>
  </si>
  <si>
    <t xml:space="preserve"> до 1,8</t>
  </si>
  <si>
    <t>Середній</t>
  </si>
  <si>
    <t>від 1,8 до 3,5</t>
  </si>
  <si>
    <t>Великий</t>
  </si>
  <si>
    <t>від  3,5</t>
  </si>
  <si>
    <t>Робочий обсяг двигуна (в літрах)</t>
  </si>
  <si>
    <t>Мінімальні гарантовані розміри місячних окладів  водіїв легкових автомобілів</t>
  </si>
  <si>
    <t>Клас автобуса</t>
  </si>
  <si>
    <t>Габаритна довжина автобуса (в метрах)</t>
  </si>
  <si>
    <t>Особливо малий</t>
  </si>
  <si>
    <t>до 5</t>
  </si>
  <si>
    <t>Малий</t>
  </si>
  <si>
    <t>від 6,5 до 7,5</t>
  </si>
  <si>
    <t>від 7,5 до 9,5</t>
  </si>
  <si>
    <t>від 9,5 до 11</t>
  </si>
  <si>
    <t>від 12  до 15</t>
  </si>
  <si>
    <t>вище 15</t>
  </si>
  <si>
    <t>Кондуктори автобусів</t>
  </si>
  <si>
    <t>Мінімальні гарантовані розміри місячних окладів  водіїв автобусів, кондукторів та автомототранспортних засобів</t>
  </si>
  <si>
    <t>від 5 до 6,5</t>
  </si>
  <si>
    <t>від 11  до 15</t>
  </si>
  <si>
    <r>
      <t>І група:</t>
    </r>
    <r>
      <rPr>
        <b/>
        <sz val="10"/>
        <rFont val="Times New Roman"/>
        <family val="1"/>
      </rPr>
      <t xml:space="preserve"> бортові автомобілі та автомобілі-фургони загального призначення</t>
    </r>
  </si>
  <si>
    <r>
      <t xml:space="preserve">ІІ група: </t>
    </r>
    <r>
      <rPr>
        <b/>
        <sz val="10"/>
        <rFont val="Times New Roman"/>
        <family val="1"/>
      </rPr>
      <t>спеціалізовані та спеціальні автомобілі: самоскиди, цистерни, рефрижератори, автокрани, автонавантажувачі та інші, тягачі з причепами</t>
    </r>
  </si>
  <si>
    <t>Водії мототранспортних засобів</t>
  </si>
  <si>
    <t>Мінімальні гарантовані розміри та коефіцієнти міжпосадових співвідношень місячних окладів технічних службовців підприємств (наскрізні посади)</t>
  </si>
  <si>
    <t>Старші:</t>
  </si>
  <si>
    <t>Касир, інкасатор;</t>
  </si>
  <si>
    <t>Касир, інкасатор,</t>
  </si>
  <si>
    <t xml:space="preserve">Друкарка І категорії, оператор комп’ютерного набору </t>
  </si>
  <si>
    <t>Контролер-касир, касир торговельного залу (торгівля)</t>
  </si>
  <si>
    <t>Мінімальні гарантовані розміри посадових окладів, грн.</t>
  </si>
  <si>
    <t>Мінімальний розмір посадових окладів, грн.</t>
  </si>
  <si>
    <t>Мінімальні гарантовані розміри і коефіцієнти міжпосадових співвідношень місячних посадових окладів керівників, професіоналів і фахівців підприємств харчової і переробної промисловості</t>
  </si>
  <si>
    <t>Заступник керівника, технічний керівник, головний бухгалтер</t>
  </si>
  <si>
    <t xml:space="preserve">Головні: енергетик, конструктор, метролог, механік </t>
  </si>
  <si>
    <t>Завідувачі відділів: технічного, виробничого, планово-економічного, організації праці і заробітної плати, фінансового, контрольно-ревізійного, радник</t>
  </si>
  <si>
    <t>Менеджери за напрямками діяльності виробництва, завідувач виробничої лабораторії</t>
  </si>
  <si>
    <t>Начальник відділу кадрів</t>
  </si>
  <si>
    <t>Начальник штабу цивільної оборони</t>
  </si>
  <si>
    <t>Провідні: інженери всіх спеціальностей, економіст, бухгалтер, бухгалтер-ревізор, начальник цеху</t>
  </si>
  <si>
    <t>Завідувачі інших відділів, дитячих садків і медичних амбулаторій</t>
  </si>
  <si>
    <t xml:space="preserve">           (в т.ч.  медичні і педагогічні)                   </t>
  </si>
  <si>
    <t xml:space="preserve">          І категорії</t>
  </si>
  <si>
    <t xml:space="preserve">Референт </t>
  </si>
  <si>
    <t>Старший диспетчер</t>
  </si>
  <si>
    <t>Диспетчер</t>
  </si>
  <si>
    <t>І категорії</t>
  </si>
  <si>
    <t>(в т.ч. медичні і педагогічні)</t>
  </si>
  <si>
    <t>Начальник зміни, старший майстер дільниці, механізованого зерносховища при підприємстві, сушильно-очисної вежі (3 група)</t>
  </si>
  <si>
    <t>Майстер дільниці, змінні питлівник і круп’яр, начальник: заготівельного пункту, насіннєочисної дільниці, підзвітного хлібоприймального пункту (бази), майстер вантажно-розвантажувальних робіт на підприємстві (3  група)</t>
  </si>
  <si>
    <t>Завідувачі:</t>
  </si>
  <si>
    <t>Канцелярії, центрального складу</t>
  </si>
  <si>
    <t>Завідувачі: архіву, господарства, складу, копіювально-розмножувального бюро; інспектор</t>
  </si>
  <si>
    <t>Завідувач камери схову</t>
  </si>
  <si>
    <t xml:space="preserve">       Посадовий оклад техніка  всіх спеціальностей встановлюється у розмірі не нижчому за тарифну ставку робітника третього розряду основного виробництва в розрахунку за місяць.</t>
  </si>
  <si>
    <t>Начальник охорони пожежної, сторожової, завідувач бюро перепусток, начальник варти воєнізованої охорони</t>
  </si>
  <si>
    <t>Завідувачі машинописного бюро, старший інспектор, начальник варти окремого пожежного поста</t>
  </si>
  <si>
    <t>Розміри посадових окладів, грн.</t>
  </si>
  <si>
    <t>Керівник (начальник, завідувач)</t>
  </si>
  <si>
    <t>Завідувачі (начальники) відділів: науково-дослідного, конструкторського, технологічного, проектного, винахідницького, виробничого та інших основних відділів, учений секретар науково-дослідного інституту, головні інженери проекту</t>
  </si>
  <si>
    <t>Завідувачі (начальники) відділів (лабораторій):</t>
  </si>
  <si>
    <t>автоматизованих систем проектування, патентно-ліцензійної, винахідницької та раціоналізаторської роботи, впровадження науково-технічних розробок, економічно-виробничим відділом стандартизації, науково-технічної інформації</t>
  </si>
  <si>
    <t>Головні: архітектор, механік, економіст та інші головні фахівці в основних відділах (лабораторіях)</t>
  </si>
  <si>
    <t>Завідувач (начальник) планово-виробничого</t>
  </si>
  <si>
    <t>відділу при відсутності самостійних планово-економічного та виробничо-диспетчерського відділів</t>
  </si>
  <si>
    <t>згідно з контрактом</t>
  </si>
  <si>
    <t>Заступник керівника  (начальника, завідувача)</t>
  </si>
  <si>
    <t>з наукової роботи, головний інженер, головний бухгалтер</t>
  </si>
  <si>
    <t xml:space="preserve">Завідувачі (начальники) секторів (бюро, груп, лабораторій), що входять до складу науково-дослідного, конструкторського, технологічного, виробничого та інших основних відділів (лабораторій): автоматизованих систем проектування, патентно-ліцензійної, винахідницької роботи, впровадження науково-технічних розробок, науково-технічної інформації, завідувачі (начальники) відділів: планово-економічного, кошторисно-договірного, організації праці та заробітної плати </t>
  </si>
  <si>
    <t>Завідувачі відділів:  капітального будівництва (технічного переозброєння), охорони праці,</t>
  </si>
  <si>
    <t>матеріально-технічного постачання, технічної документації (оформлення та випуску проектів)</t>
  </si>
  <si>
    <t>Завідувачі (начальники) секторів (груп), які входять до складу планово-виробничого відділу, відділів: стандартизації, науково-технічної інформації, кадрів, начальник проектного кабінету</t>
  </si>
  <si>
    <t>Завідувач (начальник) господарського відділу</t>
  </si>
  <si>
    <t>Провідні інженери: конструктор, технолог, проектувальник, програміст;</t>
  </si>
  <si>
    <t>провідні: архітектор, математик</t>
  </si>
  <si>
    <t xml:space="preserve">                     І категорії</t>
  </si>
  <si>
    <t xml:space="preserve">                    ІІ категорії</t>
  </si>
  <si>
    <t>Завідувачі (начальники) відділів: юридичного,</t>
  </si>
  <si>
    <t>соціального розвитку, першого відділу, технічного архіву; начальник штабу цивільної оборони</t>
  </si>
  <si>
    <t>Інженери: конструктор, технолог, проектувальник, програміст, архітектор, математик</t>
  </si>
  <si>
    <t xml:space="preserve">                   І категорії</t>
  </si>
  <si>
    <t xml:space="preserve">                  ІІ категорії</t>
  </si>
  <si>
    <t xml:space="preserve">                 IІІ категорії</t>
  </si>
  <si>
    <t xml:space="preserve">Провідні: інженери інших спеціальностей, економіст, психолог, соціолог, бухгалтер, бухгалтер-ревізор та інші фахівці; консультант з раціоналізації виробництва </t>
  </si>
  <si>
    <t xml:space="preserve">                    І категорії</t>
  </si>
  <si>
    <t>Інженери всіх  спеціальностей: економіст,</t>
  </si>
  <si>
    <t>Інженери інших  спеціальностей, економіст, бухгалтер, бухгалтер-ревізор, перекладач,</t>
  </si>
  <si>
    <t xml:space="preserve">       Розміри посадових окладів працівників з охорони праці визначаються в колективних договорах підприємств з дотриманням встановлених у цьому додатку мінімальних гарантованих розмірів посадових окладів тих категорій керівників, професіоналів і фахівців, до яких вони належать за посадами (заступник керівника підприємства, начальник відділу, провідний фахівець, фахівець), та коефіцієнтів міжпосадових співвідношень.</t>
  </si>
  <si>
    <t>Мінімальні гарантовані розміри місячних окладів робітників наскрізних професій і коефіцієнти  міжкваліфікаційних співвідношень їх та мінімального розміру місячної тарифної ставки робітника 1 розряду основного виробництва</t>
  </si>
  <si>
    <t>Мінімальні гарантовані розміри місячних окладів  і міжкваліфікаційних співвідношень водіїв автотранспортних засобів</t>
  </si>
  <si>
    <t>Секретар-друкарка, референт, агент з постачання, рахівник, обліковець, калькулятор, табельник, копіювальник, діловод, архіваріус, нарядник, кресляр, секретар керівника</t>
  </si>
  <si>
    <t>Мінімальні гарантовані розміри і коефіцієнти міжкваліфікаційних співвідношень тарифних ставок робітників, посадових окладів керівників, професіоналів і фахівців солевидобувної галузі</t>
  </si>
  <si>
    <t>Соледобувна</t>
  </si>
  <si>
    <t>Між розрядні тарифні коефіцієнти</t>
  </si>
  <si>
    <t>- на роботах на поверхні діючих шахт, видобуток солі в озерах та басейнах</t>
  </si>
  <si>
    <t>Назва професії</t>
  </si>
  <si>
    <t xml:space="preserve">             Управління об’єднання (комбінату), підприємства з підземним видобутком</t>
  </si>
  <si>
    <t>Директор технічний</t>
  </si>
  <si>
    <t>Заступники керівника</t>
  </si>
  <si>
    <t>Головні: механік, енергетик</t>
  </si>
  <si>
    <t>Головні: геолог, маркшейдер, гірник, метролог</t>
  </si>
  <si>
    <t>Начальники відділів: виробничого, технічного, капітального будівництва, організації праці та заробітної плати</t>
  </si>
  <si>
    <t>Начальники відділів: збуту, маркетингу</t>
  </si>
  <si>
    <t>Менеджери за напрямками діяльності</t>
  </si>
  <si>
    <t>Завідувач лабораторії якості</t>
  </si>
  <si>
    <t>Завідувачі: господарством, архівом, канцелярією</t>
  </si>
  <si>
    <t>Шахти і рудники з підземним видобутком</t>
  </si>
  <si>
    <t>Директор</t>
  </si>
  <si>
    <t>Головний інженер</t>
  </si>
  <si>
    <t>Маркшейдер, геолог рудника, дільниці</t>
  </si>
  <si>
    <t>Диспетчер гірничий</t>
  </si>
  <si>
    <t>Начальник дільниці підземних робіт</t>
  </si>
  <si>
    <t>Механік, енергетик дільниці підземних робіт</t>
  </si>
  <si>
    <t>Майстер гірничий дільниці підземних робіт</t>
  </si>
  <si>
    <t>Майстер гірничий з вентилювання</t>
  </si>
  <si>
    <t>Завідувач складу вибухових матеріалів</t>
  </si>
  <si>
    <t>Начальники дільниці технологічного комплексу поверхні шахт та рудників</t>
  </si>
  <si>
    <t>Механік, енергетик технологічного комплексу поверхні шахт та рудників</t>
  </si>
  <si>
    <t>Майстер технологічного комплексу поверхні шахт та рудників</t>
  </si>
  <si>
    <t>Механік з підіймальних установок</t>
  </si>
  <si>
    <t>Начальники допоміжних цехів</t>
  </si>
  <si>
    <t>Начальник, головний інженер</t>
  </si>
  <si>
    <t>Начальник виробничого відділу</t>
  </si>
  <si>
    <t>Майстер, механік, енергетик дільниці</t>
  </si>
  <si>
    <t>ІІ категорії</t>
  </si>
  <si>
    <t>Без категорії</t>
  </si>
  <si>
    <t>Оператор комп’ютерного набору</t>
  </si>
  <si>
    <t>до Галузевої угоди між</t>
  </si>
  <si>
    <t>продовольства України,</t>
  </si>
  <si>
    <t>Міністерством аграрної політики та</t>
  </si>
  <si>
    <r>
      <t xml:space="preserve">Коефіцієнт </t>
    </r>
    <r>
      <rPr>
        <b/>
        <sz val="10"/>
        <rFont val="Times New Roman"/>
        <family val="1"/>
      </rPr>
      <t>співвідношення розмірів годинних тарифних ставок робітника                                                          1 розряду</t>
    </r>
  </si>
  <si>
    <t xml:space="preserve">         Приклад розрахунку мінімального гарантованого розміру годинної тарифної ставки робітника першого розряду:                 1064:166,33 = 6,4 гривні</t>
  </si>
  <si>
    <t xml:space="preserve">         в цукровій промисловості:           6,4*1,06 = 6,78 гривні</t>
  </si>
  <si>
    <t xml:space="preserve">           2 група – сільгосппідприємства Вінницької, Луганської, Донецької, Кіровоградської, Полтавської, Тернопільської, Харківської, Черкаської, Чернівецької (крім гірських і передгірних), лісостепові підприємства Житомирської, Київської, Львівської, Сумської, Хмельницької та Чернігівської областей;</t>
  </si>
  <si>
    <r>
      <t xml:space="preserve">          3 група</t>
    </r>
    <r>
      <rPr>
        <sz val="12"/>
        <rFont val="Times New Roman"/>
        <family val="1"/>
      </rPr>
      <t xml:space="preserve"> – </t>
    </r>
    <r>
      <rPr>
        <b/>
        <sz val="12"/>
        <rFont val="Times New Roman"/>
        <family val="1"/>
      </rPr>
      <t>сільгосппідприємства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Волинської, Закарпатської, Івано-Франківської, Рівненської областей, гірські і передгірні підприємства Автономної Республіки Крим, Львівської, Чернівецької областей та поліські підприємства Житомирської, Київської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Львівської, Сумської, Хмельницької і Чернігівської областей.</t>
    </r>
  </si>
  <si>
    <t>Коефіцієнти співвідношень до мінімального розміру тарифної ставки робітника 1 розряду                           (1064 грн.)</t>
  </si>
  <si>
    <t>(1064 грн.)</t>
  </si>
  <si>
    <t xml:space="preserve">Коефіцієнт співвідношення до мінімальної тарифної ставки робітника 1 розряду </t>
  </si>
  <si>
    <r>
      <t xml:space="preserve">    Прибиральникам службових приміщень, які використовують дезинфікуючі засоби, а також при прибиранні громадських туалетів, </t>
    </r>
    <r>
      <rPr>
        <b/>
        <sz val="12"/>
        <rFont val="Times New Roman"/>
        <family val="1"/>
      </rPr>
      <t>місячні оклади підвищуються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10 відсотків.</t>
    </r>
    <r>
      <rPr>
        <sz val="12"/>
        <rFont val="Times New Roman"/>
        <family val="1"/>
      </rPr>
      <t xml:space="preserve">
</t>
    </r>
  </si>
  <si>
    <t>Коефіцієнти співвідношень розміру посадових окладів до розміру посадового окладу техніка                      (1415 грн.)</t>
  </si>
  <si>
    <t>Коефіцієнти співвідношень до мінімального розміру посадового окладу техніка всіх спеціальностей (1415 грн.)</t>
  </si>
  <si>
    <t>Коефіцієнти співвідношень до мінімального розміру посадового окладу техніка всіх спеціальностей  (1415 грн.)</t>
  </si>
  <si>
    <t>Коефіцієнти міжпосадових співвідношень розмірів посадових окладів і посадового окладу техніка всіх спеціальностей                          (1415 грн.)</t>
  </si>
  <si>
    <t>Найменування доплат і надбавок</t>
  </si>
  <si>
    <t xml:space="preserve">        Розміри доплат і надбавок</t>
  </si>
  <si>
    <t>Доплати:</t>
  </si>
  <si>
    <t>За почесні звання України</t>
  </si>
  <si>
    <t>“Народний” – 40 відсотків посадового окладу</t>
  </si>
  <si>
    <t>“Заслужений” – 20 відсотків посадового окладу</t>
  </si>
  <si>
    <t>За науковий ступень</t>
  </si>
  <si>
    <t>Доктора наук – 25 відсотків посадового окладу</t>
  </si>
  <si>
    <t>Кандидата наук – 15 відсотків</t>
  </si>
  <si>
    <t>посадового окладу</t>
  </si>
  <si>
    <t>За суміщення професій (посад)</t>
  </si>
  <si>
    <t>До 100 відсотків тарифної ставки</t>
  </si>
  <si>
    <t>50 відсотків тарифної ставки (окладу)</t>
  </si>
  <si>
    <t>в цукровій промисловості:</t>
  </si>
  <si>
    <t>в соляній промисловості:</t>
  </si>
  <si>
    <t>В аналогічних розмірах вводиться доплата для інженерно-технічних робітників і службовців на вказаних роботах і в виробництвах;</t>
  </si>
  <si>
    <t>в хлібопекарській промисловості:</t>
  </si>
  <si>
    <t>макаронних виробів – 50 відсотків годинної тарифної ставки (окладу) за кожну годину роботи в нічний час;</t>
  </si>
  <si>
    <t>на виробництві дріжджів:</t>
  </si>
  <si>
    <t>в усіх інших галузях:</t>
  </si>
  <si>
    <t>20 відсотків годинної ставки (окладу) за</t>
  </si>
  <si>
    <t>За керівництво бригадою</t>
  </si>
  <si>
    <t>За час пересування в шахтах від стволу до місця роботи і назад</t>
  </si>
  <si>
    <t>Надбавки:</t>
  </si>
  <si>
    <t>Диференційовані надбавки до тарифних ставок:</t>
  </si>
  <si>
    <t>для робітників 3 розряду – 12 відсотків;</t>
  </si>
  <si>
    <t>для робітників 4 розряду – 16 відсотків;</t>
  </si>
  <si>
    <t>для робітників 5 розряду – 20 відсотків;</t>
  </si>
  <si>
    <t>За високі досягнення в праці</t>
  </si>
  <si>
    <t>До 50 відсотків посадового окладу</t>
  </si>
  <si>
    <t>За складність, напруженість у роботі</t>
  </si>
  <si>
    <t>За класність водіям вантажних і легкових автомобілів, автобусів:</t>
  </si>
  <si>
    <t xml:space="preserve">             1 класу</t>
  </si>
  <si>
    <t xml:space="preserve">             2 класу</t>
  </si>
  <si>
    <t>За класність трактористам-машиністам</t>
  </si>
  <si>
    <t>І класу – 20 відсотків;</t>
  </si>
  <si>
    <t>ІІ класу – 10 відсотків.</t>
  </si>
  <si>
    <t>За ненормований робочий день водіям легкових автомобілів</t>
  </si>
  <si>
    <t>За розширення зони обслуговування або збільшення обсягів робіт</t>
  </si>
  <si>
    <t>З виконання обов’язків тимчасово</t>
  </si>
  <si>
    <t>відсутнього працівника</t>
  </si>
  <si>
    <r>
      <t>П Е Р Е Л І К</t>
    </r>
    <r>
      <rPr>
        <sz val="12"/>
        <rFont val="Times New Roman"/>
        <family val="0"/>
      </rPr>
      <t xml:space="preserve">
видів та мінімальних гарантованих розмірів доплат і надбавок
до тарифних ставок і посадових окладів працівників
об’єднань, підприємств і організацій
</t>
    </r>
  </si>
  <si>
    <t>Доплати одному працівнику максимальними</t>
  </si>
  <si>
    <t>(посадового окладу) відсутнього працівника</t>
  </si>
  <si>
    <t xml:space="preserve"> з урахуванням обсягів додатково</t>
  </si>
  <si>
    <t xml:space="preserve"> виконуваних робіт</t>
  </si>
  <si>
    <t>За роботу в важких і шкідливих, особливо важких і особливо шкідливих умовах праці</t>
  </si>
  <si>
    <t>За інтенсивність праці робітників</t>
  </si>
  <si>
    <t>12 відсотків тарифної ставки</t>
  </si>
  <si>
    <t>наявністю одержаної економії за тарифними cтавками і окладами суміщуваних працівників з</t>
  </si>
  <si>
    <t>розмірами не обмежуються і визначаються</t>
  </si>
  <si>
    <t>урахуванням обсягів додатково виконуваних робіт</t>
  </si>
  <si>
    <t>розмірами не обмежуються і визначаються наявністю одержаної економії за тарифними ставками і окладами, які могли б виплачуватись при нормативній чисельності працівників</t>
  </si>
  <si>
    <t>з урахуванням обсягів додатково виконуваних робіт</t>
  </si>
  <si>
    <t xml:space="preserve">      при виконанні 6 і більше робіт по різних професіях</t>
  </si>
  <si>
    <r>
      <t>ІІІ група:</t>
    </r>
    <r>
      <rPr>
        <b/>
        <sz val="10"/>
        <rFont val="Times New Roman"/>
        <family val="1"/>
      </rPr>
      <t xml:space="preserve"> автомобілі по перевезенню цементу, отрутохімікатів, безводного аміаку,                                    аміачної води</t>
    </r>
  </si>
  <si>
    <t>За роботу в нічний час</t>
  </si>
  <si>
    <t>для робітників молодшого обслуговуючого</t>
  </si>
  <si>
    <t>персоналу і інженерно-технічних працівників цукрових заводів (комбінатів) і цукрорафінадних</t>
  </si>
  <si>
    <t>міжсезонний період – 50 відсотків; допоміжним</t>
  </si>
  <si>
    <t>робітникам – 50 відсотків годинної тарифної ставки (окладу) за кожну годину роботи в нічний час;</t>
  </si>
  <si>
    <t xml:space="preserve">підприємств: основні цехи, дільниці і бурякопункти в період переробки цукрових буряків (цукросирцю) – 75 відсотків; в </t>
  </si>
  <si>
    <t>для робітників, зайнятих на фасовці і затарюванні</t>
  </si>
  <si>
    <t xml:space="preserve">солі і в обслуговуючих їх виробництвах, </t>
  </si>
  <si>
    <t>а також для службовців і фахівців на вказаних роботах і виробництвах в розмірі 50 відсотків</t>
  </si>
  <si>
    <t>годинної тарифної ставки (окладу) за кожну годину роботи в нічний час.</t>
  </si>
  <si>
    <t>для робітників, службовців і фахівців, зайнятих на виробництві хліба і хлібобулочних</t>
  </si>
  <si>
    <t>виробів – 75 відсотків,</t>
  </si>
  <si>
    <t>для робітників підприємств дріжджової промисловості, які працюють по трьохзмінному</t>
  </si>
  <si>
    <t>графіку або по графіку безперервного</t>
  </si>
  <si>
    <t>виробництва, в розмірі 75 відсотків</t>
  </si>
  <si>
    <t>годинної   тарифної   ставки (окладу) за кожну годину роботи в нічний час;</t>
  </si>
  <si>
    <t>(18-22 год.)</t>
  </si>
  <si>
    <t>Підвищення відрядних розцінок - 20 відсотків,</t>
  </si>
  <si>
    <t>На період освоєння нових                                                                    норм трудових витрат</t>
  </si>
  <si>
    <t xml:space="preserve"> - на підземних роботах на діючих та на підприємствах, які будуються</t>
  </si>
  <si>
    <t>11-78</t>
  </si>
  <si>
    <t>12-84</t>
  </si>
  <si>
    <t>14-14</t>
  </si>
  <si>
    <t>15-90</t>
  </si>
  <si>
    <t>18-26</t>
  </si>
  <si>
    <t>21-20</t>
  </si>
  <si>
    <t>8-06</t>
  </si>
  <si>
    <t>8-79</t>
  </si>
  <si>
    <t>9-67</t>
  </si>
  <si>
    <t>10-88</t>
  </si>
  <si>
    <t>12-49</t>
  </si>
  <si>
    <t>14-51</t>
  </si>
  <si>
    <r>
      <t xml:space="preserve">Коефіцієнт </t>
    </r>
    <r>
      <rPr>
        <b/>
        <sz val="10"/>
        <rFont val="Times New Roman"/>
        <family val="1"/>
      </rPr>
      <t>співвідношення розмірів тарифних ставок робітника                                       1 розряду</t>
    </r>
  </si>
  <si>
    <t>Коефіцієнти співвідношень до мінімального розміру посадового окладу техніка всіх спеціальностей                     (1557 грн.)*</t>
  </si>
  <si>
    <t>Директори за напрямками діяльності, головний бухгалтер</t>
  </si>
  <si>
    <t xml:space="preserve">Начальники відділів: кадрів, проектно-конструкторського, планово-економічного, фінансового, матеріально-технічного постачання, юридичного, економічної безпеки, техніки безпеки </t>
  </si>
  <si>
    <t>Начальник ремонтного, будівельного цеху</t>
  </si>
  <si>
    <t>Провідні: інженери всіх спеціальностей, економіст, бухгалтер, бухгалтер-ревізор, викладачі при підготовці і перепідготовці кадрів на виробництві</t>
  </si>
  <si>
    <t xml:space="preserve">* посадовий оклад техніка всіх спеціальностей встановлено з коефіцієнтом 1,1 до мінімального гарантованого його розміру для підприємств харчової і переробної промисловості.
</t>
  </si>
  <si>
    <t>За роботу у вечірній час</t>
  </si>
  <si>
    <t>харчової і переробної промисловості та</t>
  </si>
  <si>
    <t>Цукрова (включаючи приймальні пункти буряку, що входять до   складу заводів), тютюнова клеєжелатинова промисловість, первинна переробка тварин і виробництво технічних напівфабрикатів, виробництво білкової оболонки</t>
  </si>
  <si>
    <t>Продовження додатка 1</t>
  </si>
  <si>
    <t>Робітники у виробничих цехах і підрозділах, безпосередньо зайняті ремонтом і  налагоджуванням технологічного електротехнічного  обладнання, електронно-обчислювальної техніки, контрольно-вимірювальних приладів і автоматики, на верстатних роботах</t>
  </si>
  <si>
    <t xml:space="preserve">         Годинні тарифні ставки робітників розраховані, виходячи з норми середньомісячної тривалості робочого часу 166,33 години в 2011 році при 40-годинному робочому тижні, з урахуванням коефіцієнтів співвідношень тарифних ставок робітників першого розряду.</t>
  </si>
  <si>
    <t>Продовження додатка 2</t>
  </si>
  <si>
    <t xml:space="preserve">коефіцієнт співвіднош. до мінім. тарифн. ставки роб.                                     1 розряду </t>
  </si>
  <si>
    <t xml:space="preserve">коефіцієнт співвіднош. до мінім. тарифн. ставки роб.                                  1 розряду </t>
  </si>
  <si>
    <t xml:space="preserve">коефіцієнт співвіднош. до мінім. тарифн. ставки роб.                                      1 розряду </t>
  </si>
  <si>
    <t>В гривнях</t>
  </si>
  <si>
    <t xml:space="preserve">          ІІ категорії</t>
  </si>
  <si>
    <t>Продовження додатка 4</t>
  </si>
  <si>
    <t>Продовження додатка 6</t>
  </si>
  <si>
    <t>За роботу в важких і шкідливих умовах праці - 4; 8 та 12 відсотків, за роботу в особливо важких і особливо шкідливих умовах праці - 16; 20 та 24 відсотків тарифної ставки (посадового окладу)</t>
  </si>
  <si>
    <t>За роботу в недільні, що є робочими днями за графіком, дні, на підприємствах, що працюють у режимі безперервного виробництва</t>
  </si>
  <si>
    <t>Продовження додатка 7</t>
  </si>
  <si>
    <t>40 відсотків годинної   тарифної   ставки (окладу) за кожну годину роботи в нічний час</t>
  </si>
  <si>
    <t>розрядів – 24 відсотки.</t>
  </si>
  <si>
    <t>10 відсотків тарифної ставки</t>
  </si>
  <si>
    <t>Продовження додатка 8</t>
  </si>
  <si>
    <t>Додаток 8</t>
  </si>
  <si>
    <t xml:space="preserve">                                                                 </t>
  </si>
  <si>
    <t>Додаток 1</t>
  </si>
  <si>
    <t xml:space="preserve">                                                                                                                </t>
  </si>
  <si>
    <t>Додаток 2</t>
  </si>
  <si>
    <t xml:space="preserve">                                                                                                              </t>
  </si>
  <si>
    <t>Додаток 3</t>
  </si>
  <si>
    <t xml:space="preserve">                                                                                                           </t>
  </si>
  <si>
    <t>Додаток 4</t>
  </si>
  <si>
    <t xml:space="preserve">Завідувачі відділів (менеджери) матеріально-технічного постачання, збуту, обліку й ін., помічник керівника </t>
  </si>
  <si>
    <t>Додаток 5</t>
  </si>
  <si>
    <t>Додаток 6</t>
  </si>
  <si>
    <t>Завідувачі: канцелярії, центрального складу</t>
  </si>
  <si>
    <t>Додаток 7</t>
  </si>
  <si>
    <t>на 2011-2013 роки</t>
  </si>
  <si>
    <t>Вагар, возій, каштелян, контролер водопровідного господарства, конюх, наглядач гідротехнічних споруд, оглядач гідротехнічних об’єктів, підсобний (транспортний)  робітник, двірник, садівник, світлокопіювальник, склографіст (ротаторник), склопротиральник, прибиральник виробничих приміщень, прибиральник територій, пломбувальник вагонів та контейнерів, натирач підлоги</t>
  </si>
  <si>
    <t>Стенографіст І категорії, реєстратор</t>
  </si>
  <si>
    <t>Стенографіст ІІ категорії,</t>
  </si>
  <si>
    <t>Друкарка ІІ категорії, секретар-стенографіст, таксувальник, старший табельник</t>
  </si>
  <si>
    <t>Головні: технолог, економіст, агроном, лікар ветеринарної медицини, зоотехнік</t>
  </si>
  <si>
    <t>Ремонтно-будівельне управління</t>
  </si>
  <si>
    <t>Інженери та інші професіонали:</t>
  </si>
  <si>
    <t xml:space="preserve"> Інженери і професіонали всіх спеціальностей </t>
  </si>
  <si>
    <t xml:space="preserve">Техніки та фахівці всіх спеціальностей </t>
  </si>
  <si>
    <t>Техніки та фахівці  всіх спеціальностей</t>
  </si>
  <si>
    <t>Професіонали, фахівці та службовці</t>
  </si>
  <si>
    <t>Техніки та фахівці всіх спеціальностей:</t>
  </si>
  <si>
    <t>Мінімальні гарантовані розміри і коефіцієнти міжкваліфікаційних місячних посадових окладів керівників, професіоналів, фахівців та технічних службовців госпрозрахункових науково-дослідних, конструкторських, технологічних, проектно-вишукувальних та інших наукових організацій</t>
  </si>
  <si>
    <t>юрисконсульт та інші професіонали:</t>
  </si>
  <si>
    <t>бухгалтер та інші професіонали; старший лаборант, який має вищу освіту</t>
  </si>
  <si>
    <t>Техніки та фахівці всіх спеціальностей, лаборант, коректор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</si>
</sst>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</numFmts>
  <fonts count="18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b/>
      <sz val="12"/>
      <color indexed="5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2"/>
      <name val="Times New Roman"/>
      <family val="1"/>
    </font>
    <font>
      <sz val="12"/>
      <color indexed="5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176" fontId="9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176" fontId="9" fillId="0" borderId="5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justify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justify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2" fillId="0" borderId="4" xfId="0" applyFont="1" applyBorder="1" applyAlignment="1">
      <alignment horizontal="justify"/>
    </xf>
    <xf numFmtId="0" fontId="0" fillId="0" borderId="5" xfId="0" applyFont="1" applyBorder="1" applyAlignment="1">
      <alignment wrapText="1"/>
    </xf>
    <xf numFmtId="1" fontId="0" fillId="0" borderId="5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7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176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6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distributed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justify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85" zoomScaleSheetLayoutView="100" workbookViewId="0" topLeftCell="A46">
      <selection activeCell="K16" sqref="K16"/>
    </sheetView>
  </sheetViews>
  <sheetFormatPr defaultColWidth="9.00390625" defaultRowHeight="15.75"/>
  <cols>
    <col min="1" max="1" width="32.625" style="0" customWidth="1"/>
    <col min="2" max="2" width="5.875" style="0" customWidth="1"/>
    <col min="3" max="3" width="5.75390625" style="0" customWidth="1"/>
    <col min="4" max="4" width="6.25390625" style="0" customWidth="1"/>
    <col min="5" max="5" width="6.00390625" style="0" customWidth="1"/>
    <col min="6" max="7" width="6.625" style="0" customWidth="1"/>
    <col min="8" max="8" width="14.125" style="0" customWidth="1"/>
  </cols>
  <sheetData>
    <row r="1" spans="1:8" ht="13.5" customHeight="1">
      <c r="A1" s="194"/>
      <c r="B1" s="194"/>
      <c r="C1" s="194"/>
      <c r="D1" s="194"/>
      <c r="E1" s="194"/>
      <c r="F1" s="194"/>
      <c r="G1" s="194"/>
      <c r="H1" s="194"/>
    </row>
    <row r="2" spans="1:8" ht="15.75">
      <c r="A2" s="163" t="s">
        <v>376</v>
      </c>
      <c r="C2" s="163"/>
      <c r="D2" s="163" t="s">
        <v>377</v>
      </c>
      <c r="E2" s="161"/>
      <c r="F2" s="161"/>
      <c r="G2" s="161"/>
      <c r="H2" s="161"/>
    </row>
    <row r="3" spans="1:8" ht="15.75">
      <c r="A3" s="162"/>
      <c r="B3" s="162"/>
      <c r="C3" s="162"/>
      <c r="D3" s="163" t="s">
        <v>243</v>
      </c>
      <c r="E3" s="163"/>
      <c r="F3" s="163"/>
      <c r="G3" s="163"/>
      <c r="H3" s="163"/>
    </row>
    <row r="4" spans="1:8" ht="15.75">
      <c r="A4" s="162"/>
      <c r="B4" s="162"/>
      <c r="C4" s="162"/>
      <c r="D4" s="193" t="s">
        <v>245</v>
      </c>
      <c r="E4" s="193"/>
      <c r="F4" s="193"/>
      <c r="G4" s="193"/>
      <c r="H4" s="193"/>
    </row>
    <row r="5" spans="1:8" ht="15.75">
      <c r="A5" s="162"/>
      <c r="B5" s="162"/>
      <c r="C5" s="162"/>
      <c r="D5" s="193" t="s">
        <v>244</v>
      </c>
      <c r="E5" s="193"/>
      <c r="F5" s="193"/>
      <c r="G5" s="193"/>
      <c r="H5" s="193"/>
    </row>
    <row r="6" spans="1:8" ht="15.75">
      <c r="A6" s="162"/>
      <c r="B6" s="162"/>
      <c r="C6" s="162"/>
      <c r="D6" s="193" t="s">
        <v>44</v>
      </c>
      <c r="E6" s="193"/>
      <c r="F6" s="193"/>
      <c r="G6" s="193"/>
      <c r="H6" s="193"/>
    </row>
    <row r="7" spans="1:8" ht="15.75">
      <c r="A7" s="162"/>
      <c r="B7" s="162"/>
      <c r="C7" s="162"/>
      <c r="D7" s="193" t="s">
        <v>355</v>
      </c>
      <c r="E7" s="193"/>
      <c r="F7" s="193"/>
      <c r="G7" s="193"/>
      <c r="H7" s="193"/>
    </row>
    <row r="8" spans="1:8" ht="15.75">
      <c r="A8" s="162"/>
      <c r="B8" s="162"/>
      <c r="C8" s="162"/>
      <c r="D8" s="193" t="s">
        <v>45</v>
      </c>
      <c r="E8" s="193"/>
      <c r="F8" s="193"/>
      <c r="G8" s="193"/>
      <c r="H8" s="193"/>
    </row>
    <row r="9" spans="1:8" ht="15.75">
      <c r="A9" s="162"/>
      <c r="B9" s="162"/>
      <c r="C9" s="162"/>
      <c r="D9" s="193" t="s">
        <v>389</v>
      </c>
      <c r="E9" s="193"/>
      <c r="F9" s="193"/>
      <c r="G9" s="193"/>
      <c r="H9" s="193"/>
    </row>
    <row r="10" spans="1:8" ht="9.75" customHeight="1">
      <c r="A10" s="162"/>
      <c r="B10" s="162"/>
      <c r="C10" s="162"/>
      <c r="D10" s="161"/>
      <c r="E10" s="161"/>
      <c r="F10" s="161"/>
      <c r="G10" s="161"/>
      <c r="H10" s="161"/>
    </row>
    <row r="11" spans="1:8" ht="54.75" customHeight="1">
      <c r="A11" s="201" t="s">
        <v>43</v>
      </c>
      <c r="B11" s="201"/>
      <c r="C11" s="201"/>
      <c r="D11" s="201"/>
      <c r="E11" s="201"/>
      <c r="F11" s="201"/>
      <c r="G11" s="201"/>
      <c r="H11" s="201"/>
    </row>
    <row r="12" ht="10.5" customHeight="1"/>
    <row r="13" spans="1:8" ht="15" customHeight="1">
      <c r="A13" s="198" t="s">
        <v>42</v>
      </c>
      <c r="B13" s="195" t="s">
        <v>41</v>
      </c>
      <c r="C13" s="196"/>
      <c r="D13" s="196"/>
      <c r="E13" s="196"/>
      <c r="F13" s="196"/>
      <c r="G13" s="197"/>
      <c r="H13" s="199" t="s">
        <v>246</v>
      </c>
    </row>
    <row r="14" spans="1:8" ht="79.5" customHeight="1">
      <c r="A14" s="198"/>
      <c r="B14" s="112">
        <v>1</v>
      </c>
      <c r="C14" s="112">
        <v>2</v>
      </c>
      <c r="D14" s="112">
        <v>3</v>
      </c>
      <c r="E14" s="112">
        <v>4</v>
      </c>
      <c r="F14" s="112">
        <v>5</v>
      </c>
      <c r="G14" s="112">
        <v>6</v>
      </c>
      <c r="H14" s="200"/>
    </row>
    <row r="15" spans="1:8" ht="27.75" customHeight="1">
      <c r="A15" s="113" t="s">
        <v>66</v>
      </c>
      <c r="B15" s="115">
        <v>1</v>
      </c>
      <c r="C15" s="116">
        <v>1.11</v>
      </c>
      <c r="D15" s="116">
        <v>1.33</v>
      </c>
      <c r="E15" s="116">
        <v>1.55</v>
      </c>
      <c r="F15" s="116">
        <v>1.78</v>
      </c>
      <c r="G15" s="115">
        <v>2</v>
      </c>
      <c r="H15" s="117"/>
    </row>
    <row r="16" spans="1:8" ht="258" customHeight="1">
      <c r="A16" s="3" t="s">
        <v>40</v>
      </c>
      <c r="B16" s="29">
        <v>6.4</v>
      </c>
      <c r="C16" s="29">
        <f>B16*C15</f>
        <v>7.104000000000001</v>
      </c>
      <c r="D16" s="29">
        <f>B16*D15</f>
        <v>8.512</v>
      </c>
      <c r="E16" s="6">
        <f>B16*E15</f>
        <v>9.920000000000002</v>
      </c>
      <c r="F16" s="29">
        <f>B16*F15</f>
        <v>11.392000000000001</v>
      </c>
      <c r="G16" s="29">
        <f>B16*G15</f>
        <v>12.8</v>
      </c>
      <c r="H16" s="19">
        <v>1</v>
      </c>
    </row>
    <row r="17" spans="1:8" ht="131.25" customHeight="1">
      <c r="A17" s="3" t="s">
        <v>356</v>
      </c>
      <c r="B17" s="6">
        <f>B16*H17</f>
        <v>6.784000000000001</v>
      </c>
      <c r="C17" s="6">
        <f>6.78*C15</f>
        <v>7.525800000000001</v>
      </c>
      <c r="D17" s="29">
        <f>6.78*D15</f>
        <v>9.0174</v>
      </c>
      <c r="E17" s="29">
        <f>6.78*E15</f>
        <v>10.509</v>
      </c>
      <c r="F17" s="29">
        <f>6.78*F15</f>
        <v>12.0684</v>
      </c>
      <c r="G17" s="29">
        <f>6.78*G15</f>
        <v>13.56</v>
      </c>
      <c r="H17" s="21">
        <v>1.06</v>
      </c>
    </row>
    <row r="18" spans="1:8" ht="18.75" customHeight="1">
      <c r="A18" s="7" t="s">
        <v>46</v>
      </c>
      <c r="B18" s="12">
        <f>B16*B15*H18</f>
        <v>6.784000000000001</v>
      </c>
      <c r="C18" s="12">
        <f>6.78*C15</f>
        <v>7.525800000000001</v>
      </c>
      <c r="D18" s="30">
        <f>6.78*D15</f>
        <v>9.0174</v>
      </c>
      <c r="E18" s="30">
        <f>6.78*E15</f>
        <v>10.509</v>
      </c>
      <c r="F18" s="30">
        <f>6.78*F15</f>
        <v>12.0684</v>
      </c>
      <c r="G18" s="30">
        <f>6.78*G15</f>
        <v>13.56</v>
      </c>
      <c r="H18" s="21">
        <v>1.06</v>
      </c>
    </row>
    <row r="19" spans="1:8" ht="18.75" customHeight="1">
      <c r="A19" s="7" t="s">
        <v>47</v>
      </c>
      <c r="B19" s="12">
        <f>B16*B15*H19</f>
        <v>6.784000000000001</v>
      </c>
      <c r="C19" s="12">
        <f>6.78*C15</f>
        <v>7.525800000000001</v>
      </c>
      <c r="D19" s="30">
        <f>6.78*D15</f>
        <v>9.0174</v>
      </c>
      <c r="E19" s="30">
        <f>6.78*E15</f>
        <v>10.509</v>
      </c>
      <c r="F19" s="12">
        <f>6.78*F15</f>
        <v>12.0684</v>
      </c>
      <c r="G19" s="12">
        <f>6.78*G15</f>
        <v>13.56</v>
      </c>
      <c r="H19" s="21">
        <v>1.06</v>
      </c>
    </row>
    <row r="20" spans="1:8" ht="20.25" customHeight="1">
      <c r="A20" s="7" t="s">
        <v>48</v>
      </c>
      <c r="B20" s="12">
        <f>B16*B15*H20</f>
        <v>6.784000000000001</v>
      </c>
      <c r="C20" s="30">
        <f>6.78*C15</f>
        <v>7.525800000000001</v>
      </c>
      <c r="D20" s="30">
        <f>6.78*D15</f>
        <v>9.0174</v>
      </c>
      <c r="E20" s="30">
        <f>6.78*E15</f>
        <v>10.509</v>
      </c>
      <c r="F20" s="30">
        <f>6.78*F15</f>
        <v>12.0684</v>
      </c>
      <c r="G20" s="30">
        <f>6.78*G15</f>
        <v>13.56</v>
      </c>
      <c r="H20" s="21">
        <v>1.06</v>
      </c>
    </row>
    <row r="21" spans="1:8" ht="20.25" customHeight="1">
      <c r="A21" s="142"/>
      <c r="B21" s="143"/>
      <c r="C21" s="144"/>
      <c r="D21" s="144"/>
      <c r="E21" s="144"/>
      <c r="F21" s="144"/>
      <c r="G21" s="144"/>
      <c r="H21" s="145"/>
    </row>
    <row r="22" spans="1:8" ht="17.25" customHeight="1">
      <c r="A22" s="142"/>
      <c r="B22" s="143"/>
      <c r="C22" s="144"/>
      <c r="D22" s="144"/>
      <c r="E22" s="144"/>
      <c r="F22" s="144"/>
      <c r="G22" s="144"/>
      <c r="H22" s="145"/>
    </row>
    <row r="23" spans="1:8" ht="21" customHeight="1">
      <c r="A23" s="188" t="s">
        <v>357</v>
      </c>
      <c r="B23" s="188"/>
      <c r="C23" s="188"/>
      <c r="D23" s="188"/>
      <c r="E23" s="188"/>
      <c r="F23" s="188"/>
      <c r="G23" s="188"/>
      <c r="H23" s="188"/>
    </row>
    <row r="24" spans="1:8" ht="132.75" customHeight="1">
      <c r="A24" s="146" t="s">
        <v>49</v>
      </c>
      <c r="B24" s="12">
        <f>B16*B15*H24</f>
        <v>6.784000000000001</v>
      </c>
      <c r="C24" s="30">
        <f>6.78*C15</f>
        <v>7.525800000000001</v>
      </c>
      <c r="D24" s="30">
        <f>6.78*D15</f>
        <v>9.0174</v>
      </c>
      <c r="E24" s="30">
        <f>6.78*E15</f>
        <v>10.509</v>
      </c>
      <c r="F24" s="30">
        <f>6.78*F15</f>
        <v>12.0684</v>
      </c>
      <c r="G24" s="30">
        <f>6.78*G15</f>
        <v>13.56</v>
      </c>
      <c r="H24" s="21">
        <v>1.06</v>
      </c>
    </row>
    <row r="25" spans="1:8" ht="12.75" customHeight="1">
      <c r="A25" s="8"/>
      <c r="B25" s="28"/>
      <c r="C25" s="28"/>
      <c r="D25" s="28"/>
      <c r="E25" s="28"/>
      <c r="F25" s="96"/>
      <c r="G25" s="28"/>
      <c r="H25" s="16"/>
    </row>
    <row r="26" spans="1:8" ht="48">
      <c r="A26" s="9" t="s">
        <v>50</v>
      </c>
      <c r="B26" s="33">
        <f>B16*B15*H26</f>
        <v>6.656000000000001</v>
      </c>
      <c r="C26" s="33">
        <f>6.66*C15</f>
        <v>7.392600000000001</v>
      </c>
      <c r="D26" s="33">
        <f>6.66*D15</f>
        <v>8.857800000000001</v>
      </c>
      <c r="E26" s="33">
        <f>6.66*E15</f>
        <v>10.323</v>
      </c>
      <c r="F26" s="33">
        <f>6.66*F15</f>
        <v>11.854800000000001</v>
      </c>
      <c r="G26" s="33">
        <f>6.66*G15</f>
        <v>13.32</v>
      </c>
      <c r="H26" s="23">
        <v>1.04</v>
      </c>
    </row>
    <row r="27" spans="1:8" ht="12.75" customHeight="1">
      <c r="A27" s="8"/>
      <c r="B27" s="10"/>
      <c r="C27" s="10"/>
      <c r="D27" s="10"/>
      <c r="E27" s="10"/>
      <c r="F27" s="33"/>
      <c r="G27" s="33"/>
      <c r="H27" s="16"/>
    </row>
    <row r="28" spans="1:8" ht="151.5" customHeight="1">
      <c r="A28" s="11" t="s">
        <v>358</v>
      </c>
      <c r="B28" s="10">
        <f>B16*B15*H28</f>
        <v>7.359999999999999</v>
      </c>
      <c r="C28" s="33">
        <f>7.36*C15</f>
        <v>8.1696</v>
      </c>
      <c r="D28" s="33">
        <f>7.36*D15</f>
        <v>9.7888</v>
      </c>
      <c r="E28" s="33">
        <f>7.36*E15</f>
        <v>11.408000000000001</v>
      </c>
      <c r="F28" s="33">
        <f>7.36*F15</f>
        <v>13.100800000000001</v>
      </c>
      <c r="G28" s="33">
        <f>7.36*G15</f>
        <v>14.72</v>
      </c>
      <c r="H28" s="23">
        <v>1.15</v>
      </c>
    </row>
    <row r="29" spans="1:8" ht="18.75">
      <c r="A29" s="8"/>
      <c r="B29" s="32"/>
      <c r="C29" s="32"/>
      <c r="D29" s="32"/>
      <c r="E29" s="32"/>
      <c r="F29" s="32"/>
      <c r="G29" s="32"/>
      <c r="H29" s="23"/>
    </row>
    <row r="30" spans="1:8" ht="81.75" customHeight="1">
      <c r="A30" s="9" t="s">
        <v>51</v>
      </c>
      <c r="B30" s="33">
        <f>B16*B15*H30</f>
        <v>7.616</v>
      </c>
      <c r="C30" s="33">
        <f>7.62*C15</f>
        <v>8.458200000000001</v>
      </c>
      <c r="D30" s="33">
        <f>7.62*D15</f>
        <v>10.1346</v>
      </c>
      <c r="E30" s="33">
        <f>7.62*E15</f>
        <v>11.811</v>
      </c>
      <c r="F30" s="33">
        <f>7.62*F15</f>
        <v>13.563600000000001</v>
      </c>
      <c r="G30" s="33">
        <f>7.62*G15</f>
        <v>15.24</v>
      </c>
      <c r="H30" s="23">
        <v>1.19</v>
      </c>
    </row>
    <row r="31" spans="1:8" ht="12" customHeight="1">
      <c r="A31" s="8"/>
      <c r="B31" s="33"/>
      <c r="C31" s="33"/>
      <c r="D31" s="33"/>
      <c r="E31" s="33"/>
      <c r="F31" s="33"/>
      <c r="G31" s="33"/>
      <c r="H31" s="16"/>
    </row>
    <row r="32" spans="1:8" ht="80.25" customHeight="1">
      <c r="A32" s="13" t="s">
        <v>52</v>
      </c>
      <c r="B32" s="31"/>
      <c r="C32" s="31"/>
      <c r="D32" s="31"/>
      <c r="E32" s="31"/>
      <c r="F32" s="31"/>
      <c r="G32" s="31"/>
      <c r="H32" s="25"/>
    </row>
    <row r="33" spans="1:8" ht="31.5" customHeight="1">
      <c r="A33" s="11" t="s">
        <v>53</v>
      </c>
      <c r="B33" s="33">
        <f>B16*B15*H33</f>
        <v>6.656000000000001</v>
      </c>
      <c r="C33" s="33">
        <f>6.66*C15</f>
        <v>7.392600000000001</v>
      </c>
      <c r="D33" s="33">
        <f>6.66*D15</f>
        <v>8.857800000000001</v>
      </c>
      <c r="E33" s="33">
        <f>6.66*E15</f>
        <v>10.323</v>
      </c>
      <c r="F33" s="33">
        <f>6.66*F15</f>
        <v>11.854800000000001</v>
      </c>
      <c r="G33" s="33">
        <f>6.66*G15</f>
        <v>13.32</v>
      </c>
      <c r="H33" s="23">
        <v>1.04</v>
      </c>
    </row>
    <row r="34" spans="1:8" ht="86.25" customHeight="1">
      <c r="A34" s="11" t="s">
        <v>54</v>
      </c>
      <c r="B34" s="36">
        <f>B16*B15*H34</f>
        <v>7.359999999999999</v>
      </c>
      <c r="C34" s="36">
        <f>7.36*C15</f>
        <v>8.1696</v>
      </c>
      <c r="D34" s="36">
        <f>7.36*D15</f>
        <v>9.7888</v>
      </c>
      <c r="E34" s="36">
        <f>7.36*E15</f>
        <v>11.408000000000001</v>
      </c>
      <c r="F34" s="36">
        <f>7.36*F15</f>
        <v>13.100800000000001</v>
      </c>
      <c r="G34" s="36">
        <f>7.36*G15</f>
        <v>14.72</v>
      </c>
      <c r="H34" s="24">
        <v>1.15</v>
      </c>
    </row>
    <row r="35" spans="1:8" ht="51" customHeight="1">
      <c r="A35" s="14" t="s">
        <v>55</v>
      </c>
      <c r="B35" s="30">
        <f>B16*B15*H35</f>
        <v>6.784000000000001</v>
      </c>
      <c r="C35" s="30">
        <f>6.78*C15</f>
        <v>7.525800000000001</v>
      </c>
      <c r="D35" s="30">
        <f>6.78*D15</f>
        <v>9.0174</v>
      </c>
      <c r="E35" s="30">
        <f>6.78*E15</f>
        <v>10.509</v>
      </c>
      <c r="F35" s="30">
        <f>6.78*F15</f>
        <v>12.0684</v>
      </c>
      <c r="G35" s="30">
        <f>6.78*G15</f>
        <v>13.56</v>
      </c>
      <c r="H35" s="21">
        <v>1.06</v>
      </c>
    </row>
    <row r="36" spans="1:8" ht="19.5" customHeight="1">
      <c r="A36" s="128"/>
      <c r="B36" s="144"/>
      <c r="C36" s="144"/>
      <c r="D36" s="144"/>
      <c r="E36" s="144"/>
      <c r="F36" s="144"/>
      <c r="G36" s="144"/>
      <c r="H36" s="145"/>
    </row>
    <row r="37" spans="1:8" ht="18.75" customHeight="1">
      <c r="A37" s="128"/>
      <c r="B37" s="144"/>
      <c r="C37" s="144"/>
      <c r="D37" s="144"/>
      <c r="E37" s="144"/>
      <c r="F37" s="144"/>
      <c r="G37" s="144"/>
      <c r="H37" s="145"/>
    </row>
    <row r="38" spans="1:8" ht="18.75" customHeight="1">
      <c r="A38" s="189" t="s">
        <v>357</v>
      </c>
      <c r="B38" s="189"/>
      <c r="C38" s="189"/>
      <c r="D38" s="189"/>
      <c r="E38" s="189"/>
      <c r="F38" s="189"/>
      <c r="G38" s="189"/>
      <c r="H38" s="189"/>
    </row>
    <row r="39" spans="1:8" ht="31.5">
      <c r="A39" s="15" t="s">
        <v>56</v>
      </c>
      <c r="B39" s="31">
        <f>B16*B15*H39</f>
        <v>8</v>
      </c>
      <c r="C39" s="31">
        <f>8*C15</f>
        <v>8.88</v>
      </c>
      <c r="D39" s="31">
        <f>8*D15</f>
        <v>10.64</v>
      </c>
      <c r="E39" s="31">
        <f>8*E15</f>
        <v>12.4</v>
      </c>
      <c r="F39" s="31">
        <f>8*F15</f>
        <v>14.24</v>
      </c>
      <c r="G39" s="31">
        <f>8*G15</f>
        <v>16</v>
      </c>
      <c r="H39" s="22">
        <v>1.25</v>
      </c>
    </row>
    <row r="40" spans="1:8" ht="22.5" customHeight="1">
      <c r="A40" s="114" t="s">
        <v>57</v>
      </c>
      <c r="B40" s="36">
        <f>B16*B15*H40</f>
        <v>6.784000000000001</v>
      </c>
      <c r="C40" s="36">
        <f>6.78*C15</f>
        <v>7.525800000000001</v>
      </c>
      <c r="D40" s="36">
        <f>6.78*D15</f>
        <v>9.0174</v>
      </c>
      <c r="E40" s="36">
        <f>6.78*E15</f>
        <v>10.509</v>
      </c>
      <c r="F40" s="36">
        <f>6.78*F15</f>
        <v>12.0684</v>
      </c>
      <c r="G40" s="36">
        <f>6.78*G15</f>
        <v>13.56</v>
      </c>
      <c r="H40" s="24">
        <v>1.06</v>
      </c>
    </row>
    <row r="41" spans="1:8" ht="36.75" customHeight="1">
      <c r="A41" s="13" t="s">
        <v>58</v>
      </c>
      <c r="B41" s="35"/>
      <c r="C41" s="35"/>
      <c r="D41" s="35"/>
      <c r="E41" s="35"/>
      <c r="F41" s="35"/>
      <c r="G41" s="35"/>
      <c r="H41" s="22"/>
    </row>
    <row r="42" spans="1:8" ht="18.75">
      <c r="A42" s="16" t="s">
        <v>59</v>
      </c>
      <c r="B42" s="34"/>
      <c r="C42" s="34"/>
      <c r="D42" s="34"/>
      <c r="E42" s="34"/>
      <c r="F42" s="34"/>
      <c r="G42" s="34"/>
      <c r="H42" s="23"/>
    </row>
    <row r="43" spans="1:8" ht="18.75">
      <c r="A43" s="16" t="s">
        <v>60</v>
      </c>
      <c r="B43" s="33">
        <f>B16*B15*H43</f>
        <v>7.231999999999999</v>
      </c>
      <c r="C43" s="33">
        <f>7.23*C15</f>
        <v>8.025300000000001</v>
      </c>
      <c r="D43" s="33">
        <f>7.23*D15</f>
        <v>9.615900000000002</v>
      </c>
      <c r="E43" s="33">
        <f>7.23*E15</f>
        <v>11.2065</v>
      </c>
      <c r="F43" s="33">
        <f>7.23*F15</f>
        <v>12.8694</v>
      </c>
      <c r="G43" s="33">
        <f>7.23*G15</f>
        <v>14.46</v>
      </c>
      <c r="H43" s="23">
        <v>1.13</v>
      </c>
    </row>
    <row r="44" spans="1:8" ht="18.75">
      <c r="A44" s="16" t="s">
        <v>61</v>
      </c>
      <c r="B44" s="33">
        <f>B16*B15*H44</f>
        <v>8.064</v>
      </c>
      <c r="C44" s="33">
        <f>8.06*C15</f>
        <v>8.946600000000002</v>
      </c>
      <c r="D44" s="33">
        <f>8.06*D15</f>
        <v>10.719800000000001</v>
      </c>
      <c r="E44" s="33">
        <f>8.06*E15</f>
        <v>12.493</v>
      </c>
      <c r="F44" s="33">
        <f>8.06*F15</f>
        <v>14.346800000000002</v>
      </c>
      <c r="G44" s="33">
        <f>8.06*G15</f>
        <v>16.12</v>
      </c>
      <c r="H44" s="23">
        <v>1.26</v>
      </c>
    </row>
    <row r="45" spans="1:8" ht="18.75">
      <c r="A45" s="16" t="s">
        <v>62</v>
      </c>
      <c r="B45" s="33">
        <f>B16*B15*H45</f>
        <v>8.895999999999999</v>
      </c>
      <c r="C45" s="33">
        <f>8.9*C15</f>
        <v>9.879000000000001</v>
      </c>
      <c r="D45" s="33">
        <f>8.9*D15</f>
        <v>11.837000000000002</v>
      </c>
      <c r="E45" s="33">
        <f>8.9*E15</f>
        <v>13.795000000000002</v>
      </c>
      <c r="F45" s="33">
        <f>8.9*F15</f>
        <v>15.842</v>
      </c>
      <c r="G45" s="33">
        <f>8.9*G15</f>
        <v>17.8</v>
      </c>
      <c r="H45" s="23">
        <v>1.39</v>
      </c>
    </row>
    <row r="46" spans="1:8" ht="33.75" customHeight="1">
      <c r="A46" s="11" t="s">
        <v>63</v>
      </c>
      <c r="B46" s="33">
        <f>B16*B15*H46</f>
        <v>6.4</v>
      </c>
      <c r="C46" s="33">
        <f>6.4*C15</f>
        <v>7.104000000000001</v>
      </c>
      <c r="D46" s="33">
        <f>6.4*D15</f>
        <v>8.512</v>
      </c>
      <c r="E46" s="33">
        <f>6.4*E15</f>
        <v>9.920000000000002</v>
      </c>
      <c r="F46" s="33">
        <f>6.4*F15</f>
        <v>11.392000000000001</v>
      </c>
      <c r="G46" s="33">
        <f>6.4*G15</f>
        <v>12.8</v>
      </c>
      <c r="H46" s="26">
        <v>1</v>
      </c>
    </row>
    <row r="47" spans="1:8" ht="21.75" customHeight="1">
      <c r="A47" s="13" t="s">
        <v>64</v>
      </c>
      <c r="B47" s="35"/>
      <c r="C47" s="35"/>
      <c r="D47" s="35"/>
      <c r="E47" s="35"/>
      <c r="F47" s="35"/>
      <c r="G47" s="35"/>
      <c r="H47" s="27"/>
    </row>
    <row r="48" spans="1:8" ht="18.75" customHeight="1">
      <c r="A48" s="20" t="s">
        <v>65</v>
      </c>
      <c r="B48" s="36">
        <f>B16*B15*H48</f>
        <v>6.4</v>
      </c>
      <c r="C48" s="36">
        <f>6.4*C15</f>
        <v>7.104000000000001</v>
      </c>
      <c r="D48" s="36">
        <f>6.4*D15</f>
        <v>8.512</v>
      </c>
      <c r="E48" s="36">
        <f>6.4*E15</f>
        <v>9.920000000000002</v>
      </c>
      <c r="F48" s="36">
        <f>6.4*F15</f>
        <v>11.392000000000001</v>
      </c>
      <c r="G48" s="36">
        <f>6.4*G15</f>
        <v>12.8</v>
      </c>
      <c r="H48" s="26">
        <v>1</v>
      </c>
    </row>
    <row r="50" ht="17.25" customHeight="1">
      <c r="A50" s="2" t="s">
        <v>67</v>
      </c>
    </row>
    <row r="51" spans="1:8" ht="65.25" customHeight="1">
      <c r="A51" s="190" t="s">
        <v>359</v>
      </c>
      <c r="B51" s="190"/>
      <c r="C51" s="190"/>
      <c r="D51" s="190"/>
      <c r="E51" s="190"/>
      <c r="F51" s="190"/>
      <c r="G51" s="190"/>
      <c r="H51" s="190"/>
    </row>
    <row r="52" spans="1:8" ht="32.25" customHeight="1">
      <c r="A52" s="190" t="s">
        <v>247</v>
      </c>
      <c r="B52" s="190"/>
      <c r="C52" s="190"/>
      <c r="D52" s="190"/>
      <c r="E52" s="190"/>
      <c r="F52" s="190"/>
      <c r="G52" s="190"/>
      <c r="H52" s="190"/>
    </row>
    <row r="53" spans="1:8" ht="16.5" customHeight="1">
      <c r="A53" s="192" t="s">
        <v>248</v>
      </c>
      <c r="B53" s="192"/>
      <c r="C53" s="192"/>
      <c r="D53" s="192"/>
      <c r="E53" s="192"/>
      <c r="F53" s="192"/>
      <c r="G53" s="192"/>
      <c r="H53" s="192"/>
    </row>
    <row r="54" spans="1:8" ht="17.25" customHeight="1">
      <c r="A54" s="1" t="s">
        <v>70</v>
      </c>
      <c r="B54" s="18"/>
      <c r="C54" s="18"/>
      <c r="D54" s="18"/>
      <c r="E54" s="18"/>
      <c r="F54" s="18"/>
      <c r="G54" s="18"/>
      <c r="H54" s="18"/>
    </row>
    <row r="55" spans="1:8" ht="45" customHeight="1">
      <c r="A55" s="190" t="s">
        <v>68</v>
      </c>
      <c r="B55" s="190"/>
      <c r="C55" s="190"/>
      <c r="D55" s="190"/>
      <c r="E55" s="190"/>
      <c r="F55" s="190"/>
      <c r="G55" s="190"/>
      <c r="H55" s="190"/>
    </row>
    <row r="56" spans="1:8" ht="48.75" customHeight="1">
      <c r="A56" s="190" t="s">
        <v>69</v>
      </c>
      <c r="B56" s="190"/>
      <c r="C56" s="190"/>
      <c r="D56" s="190"/>
      <c r="E56" s="190"/>
      <c r="F56" s="190"/>
      <c r="G56" s="190"/>
      <c r="H56" s="190"/>
    </row>
    <row r="57" spans="1:8" ht="66" customHeight="1">
      <c r="A57" s="191" t="s">
        <v>249</v>
      </c>
      <c r="B57" s="191"/>
      <c r="C57" s="191"/>
      <c r="D57" s="191"/>
      <c r="E57" s="191"/>
      <c r="F57" s="191"/>
      <c r="G57" s="191"/>
      <c r="H57" s="191"/>
    </row>
    <row r="58" spans="1:8" ht="63" customHeight="1">
      <c r="A58" s="190" t="s">
        <v>250</v>
      </c>
      <c r="B58" s="190"/>
      <c r="C58" s="190"/>
      <c r="D58" s="190"/>
      <c r="E58" s="190"/>
      <c r="F58" s="190"/>
      <c r="G58" s="190"/>
      <c r="H58" s="190"/>
    </row>
    <row r="59" ht="15.75">
      <c r="A59" s="17"/>
    </row>
  </sheetData>
  <mergeCells count="20">
    <mergeCell ref="B13:G13"/>
    <mergeCell ref="A13:A14"/>
    <mergeCell ref="H13:H14"/>
    <mergeCell ref="A11:H11"/>
    <mergeCell ref="D5:H5"/>
    <mergeCell ref="D8:H8"/>
    <mergeCell ref="D9:H9"/>
    <mergeCell ref="A1:H1"/>
    <mergeCell ref="D4:H4"/>
    <mergeCell ref="D7:H7"/>
    <mergeCell ref="D6:H6"/>
    <mergeCell ref="A58:H58"/>
    <mergeCell ref="A51:H51"/>
    <mergeCell ref="A52:H52"/>
    <mergeCell ref="A53:H53"/>
    <mergeCell ref="A55:H55"/>
    <mergeCell ref="A23:H23"/>
    <mergeCell ref="A38:H38"/>
    <mergeCell ref="A56:H56"/>
    <mergeCell ref="A57:H57"/>
  </mergeCells>
  <printOptions/>
  <pageMargins left="0.8661417322834646" right="0.3937007874015748" top="0.5905511811023623" bottom="0.5905511811023623" header="0.1968503937007874" footer="0.1968503937007874"/>
  <pageSetup firstPageNumber="6" useFirstPageNumber="1" horizontalDpi="600" verticalDpi="600" orientation="portrait" paperSize="9" r:id="rId1"/>
  <headerFooter alignWithMargins="0">
    <oddHeader>&amp;C35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workbookViewId="0" topLeftCell="A1">
      <selection activeCell="A15" sqref="A15"/>
    </sheetView>
  </sheetViews>
  <sheetFormatPr defaultColWidth="9.00390625" defaultRowHeight="15.75"/>
  <cols>
    <col min="1" max="1" width="45.625" style="0" customWidth="1"/>
    <col min="2" max="2" width="15.50390625" style="0" customWidth="1"/>
    <col min="3" max="3" width="22.75390625" style="0" customWidth="1"/>
  </cols>
  <sheetData>
    <row r="1" spans="1:8" ht="15.75">
      <c r="A1" s="163" t="s">
        <v>378</v>
      </c>
      <c r="B1" s="163" t="s">
        <v>379</v>
      </c>
      <c r="C1" s="163"/>
      <c r="D1" s="163"/>
      <c r="E1" s="163"/>
      <c r="F1" s="163"/>
      <c r="G1" s="163"/>
      <c r="H1" s="163"/>
    </row>
    <row r="2" spans="1:8" ht="15.75">
      <c r="A2" s="162"/>
      <c r="B2" s="193" t="s">
        <v>243</v>
      </c>
      <c r="C2" s="193"/>
      <c r="D2" s="163"/>
      <c r="E2" s="163"/>
      <c r="F2" s="163"/>
      <c r="G2" s="163"/>
      <c r="H2" s="163"/>
    </row>
    <row r="3" spans="1:8" ht="15.75">
      <c r="A3" s="162"/>
      <c r="B3" s="193" t="s">
        <v>245</v>
      </c>
      <c r="C3" s="193"/>
      <c r="D3" s="193"/>
      <c r="E3" s="193"/>
      <c r="F3" s="193"/>
      <c r="G3" s="193"/>
      <c r="H3" s="193"/>
    </row>
    <row r="4" spans="1:8" ht="15.75">
      <c r="A4" s="162"/>
      <c r="B4" s="193" t="s">
        <v>244</v>
      </c>
      <c r="C4" s="193"/>
      <c r="D4" s="202"/>
      <c r="E4" s="202"/>
      <c r="F4" s="202"/>
      <c r="G4" s="202"/>
      <c r="H4" s="202"/>
    </row>
    <row r="5" spans="1:8" ht="15.75">
      <c r="A5" s="162"/>
      <c r="B5" s="193" t="s">
        <v>44</v>
      </c>
      <c r="C5" s="193"/>
      <c r="D5" s="193"/>
      <c r="E5" s="193"/>
      <c r="F5" s="193"/>
      <c r="G5" s="193"/>
      <c r="H5" s="193"/>
    </row>
    <row r="6" spans="1:8" ht="15.75">
      <c r="A6" s="162"/>
      <c r="B6" s="193" t="s">
        <v>355</v>
      </c>
      <c r="C6" s="193"/>
      <c r="D6" s="193"/>
      <c r="E6" s="193"/>
      <c r="F6" s="193"/>
      <c r="G6" s="193"/>
      <c r="H6" s="193"/>
    </row>
    <row r="7" spans="1:8" ht="15.75">
      <c r="A7" s="162"/>
      <c r="B7" s="193" t="s">
        <v>45</v>
      </c>
      <c r="C7" s="193"/>
      <c r="D7" s="193"/>
      <c r="E7" s="193"/>
      <c r="F7" s="193"/>
      <c r="G7" s="193"/>
      <c r="H7" s="193"/>
    </row>
    <row r="8" spans="1:8" ht="15.75">
      <c r="A8" s="162"/>
      <c r="B8" s="193" t="s">
        <v>389</v>
      </c>
      <c r="C8" s="193"/>
      <c r="D8" s="193"/>
      <c r="E8" s="193"/>
      <c r="F8" s="193"/>
      <c r="G8" s="193"/>
      <c r="H8" s="193"/>
    </row>
    <row r="9" spans="1:3" ht="60.75" customHeight="1">
      <c r="A9" s="201" t="s">
        <v>204</v>
      </c>
      <c r="B9" s="201"/>
      <c r="C9" s="201"/>
    </row>
    <row r="11" spans="1:3" ht="88.5" customHeight="1">
      <c r="A11" s="40" t="s">
        <v>71</v>
      </c>
      <c r="B11" s="41" t="s">
        <v>72</v>
      </c>
      <c r="C11" s="59" t="s">
        <v>251</v>
      </c>
    </row>
    <row r="12" spans="1:3" ht="6.75" customHeight="1">
      <c r="A12" s="43"/>
      <c r="B12" s="45"/>
      <c r="C12" s="52">
        <v>1064</v>
      </c>
    </row>
    <row r="13" spans="1:3" ht="126" customHeight="1">
      <c r="A13" s="55" t="s">
        <v>74</v>
      </c>
      <c r="B13" s="56">
        <f>C12*C13</f>
        <v>1308.72</v>
      </c>
      <c r="C13" s="57">
        <v>1.23</v>
      </c>
    </row>
    <row r="14" spans="1:3" ht="15.75" customHeight="1">
      <c r="A14" s="8"/>
      <c r="B14" s="54"/>
      <c r="C14" s="50"/>
    </row>
    <row r="15" spans="1:14" ht="139.5" customHeight="1">
      <c r="A15" s="47" t="s">
        <v>390</v>
      </c>
      <c r="B15" s="56">
        <f>C12*C15</f>
        <v>1181.0400000000002</v>
      </c>
      <c r="C15" s="57">
        <v>1.11</v>
      </c>
      <c r="G15" s="201"/>
      <c r="H15" s="201"/>
      <c r="I15" s="201"/>
      <c r="J15" s="201"/>
      <c r="K15" s="201"/>
      <c r="L15" s="201"/>
      <c r="M15" s="201"/>
      <c r="N15" s="201"/>
    </row>
    <row r="16" spans="1:3" ht="15.75">
      <c r="A16" s="8"/>
      <c r="B16" s="54"/>
      <c r="C16" s="50"/>
    </row>
    <row r="17" spans="1:3" ht="15.75">
      <c r="A17" s="47" t="s">
        <v>75</v>
      </c>
      <c r="B17" s="56">
        <f>C12*C17</f>
        <v>1691.76</v>
      </c>
      <c r="C17" s="57">
        <v>1.59</v>
      </c>
    </row>
    <row r="18" spans="1:3" ht="15.75">
      <c r="A18" s="49"/>
      <c r="B18" s="57"/>
      <c r="C18" s="57"/>
    </row>
    <row r="19" spans="1:3" ht="31.5">
      <c r="A19" s="47" t="s">
        <v>76</v>
      </c>
      <c r="B19" s="56">
        <f>C12*C19</f>
        <v>1830.08</v>
      </c>
      <c r="C19" s="57">
        <v>1.72</v>
      </c>
    </row>
    <row r="20" spans="1:3" ht="14.25" customHeight="1">
      <c r="A20" s="49"/>
      <c r="B20" s="56"/>
      <c r="C20" s="57"/>
    </row>
    <row r="21" spans="1:3" ht="29.25" customHeight="1">
      <c r="A21" s="47" t="s">
        <v>77</v>
      </c>
      <c r="B21" s="56"/>
      <c r="C21" s="57"/>
    </row>
    <row r="22" spans="1:3" ht="17.25" customHeight="1">
      <c r="A22" s="47" t="s">
        <v>86</v>
      </c>
      <c r="B22" s="56">
        <f>C12*C22</f>
        <v>1351.28</v>
      </c>
      <c r="C22" s="57">
        <v>1.27</v>
      </c>
    </row>
    <row r="23" spans="1:3" ht="30.75" customHeight="1">
      <c r="A23" s="47" t="s">
        <v>87</v>
      </c>
      <c r="B23" s="56">
        <f>C12*C23</f>
        <v>1713.0400000000002</v>
      </c>
      <c r="C23" s="57">
        <v>1.61</v>
      </c>
    </row>
    <row r="24" spans="1:3" ht="30.75" customHeight="1">
      <c r="A24" s="46" t="s">
        <v>88</v>
      </c>
      <c r="B24" s="63">
        <f>C12*C24</f>
        <v>1862</v>
      </c>
      <c r="C24" s="58">
        <v>1.75</v>
      </c>
    </row>
    <row r="25" spans="1:3" ht="15.75" customHeight="1">
      <c r="A25" s="118"/>
      <c r="B25" s="119"/>
      <c r="C25" s="120"/>
    </row>
    <row r="26" spans="1:3" ht="15.75" customHeight="1">
      <c r="A26" s="118"/>
      <c r="B26" s="119"/>
      <c r="C26" s="120"/>
    </row>
    <row r="27" ht="19.5" customHeight="1">
      <c r="C27" s="147" t="s">
        <v>360</v>
      </c>
    </row>
    <row r="28" spans="1:3" ht="78.75">
      <c r="A28" s="40" t="s">
        <v>71</v>
      </c>
      <c r="B28" s="41" t="s">
        <v>72</v>
      </c>
      <c r="C28" s="42" t="s">
        <v>73</v>
      </c>
    </row>
    <row r="29" spans="1:3" ht="15.75">
      <c r="A29" s="43"/>
      <c r="B29" s="45"/>
      <c r="C29" s="44" t="s">
        <v>252</v>
      </c>
    </row>
    <row r="30" spans="1:3" ht="82.5" customHeight="1">
      <c r="A30" s="55" t="s">
        <v>78</v>
      </c>
      <c r="B30" s="64">
        <f>C12*C30</f>
        <v>1500.24</v>
      </c>
      <c r="C30" s="60">
        <v>1.41</v>
      </c>
    </row>
    <row r="31" spans="1:3" ht="15.75">
      <c r="A31" s="49"/>
      <c r="B31" s="56"/>
      <c r="C31" s="57"/>
    </row>
    <row r="32" spans="1:3" ht="31.5">
      <c r="A32" s="47" t="s">
        <v>79</v>
      </c>
      <c r="B32" s="56">
        <f>C12*C32</f>
        <v>1713.0400000000002</v>
      </c>
      <c r="C32" s="57">
        <v>1.61</v>
      </c>
    </row>
    <row r="33" spans="1:3" ht="15.75">
      <c r="A33" s="49"/>
      <c r="B33" s="56"/>
      <c r="C33" s="57"/>
    </row>
    <row r="34" spans="1:3" ht="45" customHeight="1">
      <c r="A34" s="47" t="s">
        <v>80</v>
      </c>
      <c r="B34" s="56">
        <f>C12*C34</f>
        <v>1042.72</v>
      </c>
      <c r="C34" s="57">
        <v>0.98</v>
      </c>
    </row>
    <row r="35" spans="1:3" ht="15.75">
      <c r="A35" s="49"/>
      <c r="B35" s="56"/>
      <c r="C35" s="57"/>
    </row>
    <row r="36" spans="1:3" ht="15.75">
      <c r="A36" s="47" t="s">
        <v>81</v>
      </c>
      <c r="B36" s="56">
        <f>C12*C36</f>
        <v>1064</v>
      </c>
      <c r="C36" s="61">
        <v>1</v>
      </c>
    </row>
    <row r="37" spans="1:3" ht="15.75">
      <c r="A37" s="49"/>
      <c r="B37" s="56"/>
      <c r="C37" s="57"/>
    </row>
    <row r="38" spans="1:3" ht="31.5">
      <c r="A38" s="62" t="s">
        <v>82</v>
      </c>
      <c r="B38" s="56"/>
      <c r="C38" s="57"/>
    </row>
    <row r="39" spans="1:3" ht="98.25" customHeight="1">
      <c r="A39" s="47" t="s">
        <v>83</v>
      </c>
      <c r="B39" s="65">
        <f>C12*C39</f>
        <v>2191.84</v>
      </c>
      <c r="C39" s="57">
        <v>2.06</v>
      </c>
    </row>
    <row r="40" spans="1:3" ht="15.75">
      <c r="A40" s="49"/>
      <c r="B40" s="65"/>
      <c r="C40" s="49"/>
    </row>
    <row r="41" spans="1:3" ht="97.5" customHeight="1">
      <c r="A41" s="47" t="s">
        <v>84</v>
      </c>
      <c r="B41" s="65">
        <f>C12*C41</f>
        <v>1989.68</v>
      </c>
      <c r="C41" s="57">
        <v>1.87</v>
      </c>
    </row>
    <row r="42" spans="1:3" ht="15.75">
      <c r="A42" s="49"/>
      <c r="B42" s="65"/>
      <c r="C42" s="57"/>
    </row>
    <row r="43" spans="1:3" ht="63.75" customHeight="1">
      <c r="A43" s="46" t="s">
        <v>85</v>
      </c>
      <c r="B43" s="66">
        <f>C12*C43</f>
        <v>1766.24</v>
      </c>
      <c r="C43" s="58">
        <v>1.66</v>
      </c>
    </row>
    <row r="44" spans="1:3" ht="15.75">
      <c r="A44" s="39"/>
      <c r="B44" s="48"/>
      <c r="C44" s="48"/>
    </row>
    <row r="45" spans="2:3" ht="15.75">
      <c r="B45" s="48"/>
      <c r="C45" s="48"/>
    </row>
    <row r="51" ht="19.5" customHeight="1">
      <c r="C51" s="148" t="s">
        <v>360</v>
      </c>
    </row>
    <row r="52" spans="1:3" ht="78.75">
      <c r="A52" s="40" t="s">
        <v>71</v>
      </c>
      <c r="B52" s="41" t="s">
        <v>72</v>
      </c>
      <c r="C52" s="42" t="s">
        <v>73</v>
      </c>
    </row>
    <row r="53" spans="1:3" ht="15.75">
      <c r="A53" s="43"/>
      <c r="B53" s="45"/>
      <c r="C53" s="44" t="s">
        <v>252</v>
      </c>
    </row>
    <row r="54" spans="1:3" ht="66.75" customHeight="1">
      <c r="A54" s="67" t="s">
        <v>89</v>
      </c>
      <c r="B54" s="64"/>
      <c r="C54" s="60"/>
    </row>
    <row r="55" spans="1:3" ht="78.75">
      <c r="A55" s="47" t="s">
        <v>90</v>
      </c>
      <c r="B55" s="56">
        <f>C12*C55</f>
        <v>2468.48</v>
      </c>
      <c r="C55" s="57">
        <v>2.32</v>
      </c>
    </row>
    <row r="56" spans="1:3" ht="15.75">
      <c r="A56" s="49"/>
      <c r="B56" s="8"/>
      <c r="C56" s="8"/>
    </row>
    <row r="57" spans="1:3" ht="15.75">
      <c r="A57" s="47" t="s">
        <v>91</v>
      </c>
      <c r="B57" s="53">
        <f>C12*C57</f>
        <v>2191.84</v>
      </c>
      <c r="C57" s="32">
        <v>2.06</v>
      </c>
    </row>
    <row r="58" spans="1:3" ht="15.75">
      <c r="A58" s="49"/>
      <c r="B58" s="53"/>
      <c r="C58" s="32"/>
    </row>
    <row r="59" spans="1:3" ht="15.75">
      <c r="A59" s="62" t="s">
        <v>92</v>
      </c>
      <c r="B59" s="53"/>
      <c r="C59" s="32"/>
    </row>
    <row r="60" spans="1:3" ht="31.5">
      <c r="A60" s="47" t="s">
        <v>93</v>
      </c>
      <c r="B60" s="53">
        <f>C12*C60</f>
        <v>2181.2</v>
      </c>
      <c r="C60" s="32">
        <v>2.05</v>
      </c>
    </row>
    <row r="61" spans="1:3" ht="15.75">
      <c r="A61" s="8"/>
      <c r="B61" s="53"/>
      <c r="C61" s="32"/>
    </row>
    <row r="62" spans="1:3" ht="31.5">
      <c r="A62" s="47" t="s">
        <v>94</v>
      </c>
      <c r="B62" s="53">
        <f>C12*C62</f>
        <v>1659.8400000000001</v>
      </c>
      <c r="C62" s="32">
        <v>1.56</v>
      </c>
    </row>
    <row r="63" spans="1:3" ht="15.75">
      <c r="A63" s="8"/>
      <c r="B63" s="53"/>
      <c r="C63" s="32"/>
    </row>
    <row r="64" spans="1:3" ht="15.75">
      <c r="A64" s="62" t="s">
        <v>95</v>
      </c>
      <c r="B64" s="53"/>
      <c r="C64" s="32"/>
    </row>
    <row r="65" spans="1:3" ht="15.75">
      <c r="A65" s="47" t="s">
        <v>96</v>
      </c>
      <c r="B65" s="53">
        <f>C12*C65</f>
        <v>1436.4</v>
      </c>
      <c r="C65" s="32">
        <v>1.35</v>
      </c>
    </row>
    <row r="66" spans="1:3" ht="15.75">
      <c r="A66" s="49"/>
      <c r="B66" s="53"/>
      <c r="C66" s="32"/>
    </row>
    <row r="67" spans="1:3" ht="15.75">
      <c r="A67" s="62" t="s">
        <v>97</v>
      </c>
      <c r="B67" s="53"/>
      <c r="C67" s="32"/>
    </row>
    <row r="68" spans="1:3" ht="47.25">
      <c r="A68" s="47" t="s">
        <v>98</v>
      </c>
      <c r="B68" s="53">
        <f>C12*C68</f>
        <v>1457.68</v>
      </c>
      <c r="C68" s="32">
        <v>1.37</v>
      </c>
    </row>
    <row r="69" spans="1:3" ht="15.75">
      <c r="A69" s="49"/>
      <c r="B69" s="53"/>
      <c r="C69" s="32"/>
    </row>
    <row r="70" spans="1:3" ht="15.75">
      <c r="A70" s="62" t="s">
        <v>99</v>
      </c>
      <c r="B70" s="53"/>
      <c r="C70" s="32"/>
    </row>
    <row r="71" spans="1:3" ht="47.25">
      <c r="A71" s="47" t="s">
        <v>100</v>
      </c>
      <c r="B71" s="53">
        <f>C12*C71</f>
        <v>1330</v>
      </c>
      <c r="C71" s="32">
        <v>1.25</v>
      </c>
    </row>
    <row r="72" spans="1:3" ht="15.75">
      <c r="A72" s="49"/>
      <c r="B72" s="53"/>
      <c r="C72" s="32"/>
    </row>
    <row r="73" spans="1:3" ht="15.75">
      <c r="A73" s="62" t="s">
        <v>101</v>
      </c>
      <c r="B73" s="53"/>
      <c r="C73" s="32"/>
    </row>
    <row r="74" spans="1:3" ht="31.5">
      <c r="A74" s="47" t="s">
        <v>102</v>
      </c>
      <c r="B74" s="53"/>
      <c r="C74" s="32"/>
    </row>
    <row r="75" spans="1:3" ht="31.5">
      <c r="A75" s="47" t="s">
        <v>103</v>
      </c>
      <c r="B75" s="53">
        <f>C12*C75</f>
        <v>1436.4</v>
      </c>
      <c r="C75" s="32">
        <v>1.35</v>
      </c>
    </row>
    <row r="76" spans="1:3" ht="31.5">
      <c r="A76" s="68" t="s">
        <v>313</v>
      </c>
      <c r="B76" s="69">
        <f>C12*C76</f>
        <v>2085.44</v>
      </c>
      <c r="C76" s="51">
        <v>1.96</v>
      </c>
    </row>
    <row r="77" ht="16.5" customHeight="1"/>
    <row r="82" spans="1:7" ht="15.75">
      <c r="A82" s="48"/>
      <c r="B82" s="48"/>
      <c r="C82" s="48"/>
      <c r="D82" s="48"/>
      <c r="E82" s="48"/>
      <c r="F82" s="48"/>
      <c r="G82" s="48"/>
    </row>
    <row r="83" spans="1:7" ht="15.75">
      <c r="A83" s="48"/>
      <c r="B83" s="48"/>
      <c r="C83" s="48"/>
      <c r="D83" s="48"/>
      <c r="E83" s="48"/>
      <c r="F83" s="48"/>
      <c r="G83" s="48"/>
    </row>
    <row r="84" spans="1:7" ht="15.75">
      <c r="A84" s="48"/>
      <c r="B84" s="48"/>
      <c r="C84" s="48"/>
      <c r="D84" s="48"/>
      <c r="E84" s="48"/>
      <c r="F84" s="48"/>
      <c r="G84" s="48"/>
    </row>
    <row r="85" spans="1:7" ht="15.75">
      <c r="A85" s="48"/>
      <c r="B85" s="48"/>
      <c r="C85" s="48"/>
      <c r="D85" s="48"/>
      <c r="E85" s="48"/>
      <c r="F85" s="48"/>
      <c r="G85" s="48"/>
    </row>
    <row r="86" spans="1:7" ht="15.75">
      <c r="A86" s="48"/>
      <c r="B86" s="48"/>
      <c r="C86" s="48"/>
      <c r="D86" s="48"/>
      <c r="E86" s="48"/>
      <c r="F86" s="48"/>
      <c r="G86" s="48"/>
    </row>
    <row r="87" spans="1:7" ht="15.75">
      <c r="A87" s="48"/>
      <c r="B87" s="48"/>
      <c r="C87" s="48"/>
      <c r="D87" s="48"/>
      <c r="E87" s="48"/>
      <c r="F87" s="48"/>
      <c r="G87" s="48"/>
    </row>
    <row r="88" spans="1:7" ht="15.75">
      <c r="A88" s="48"/>
      <c r="B88" s="48"/>
      <c r="C88" s="48"/>
      <c r="D88" s="48"/>
      <c r="E88" s="48"/>
      <c r="F88" s="48"/>
      <c r="G88" s="48"/>
    </row>
    <row r="89" spans="1:7" ht="15.75">
      <c r="A89" s="48"/>
      <c r="B89" s="48"/>
      <c r="C89" s="48"/>
      <c r="D89" s="48"/>
      <c r="E89" s="48"/>
      <c r="F89" s="48"/>
      <c r="G89" s="48"/>
    </row>
    <row r="90" spans="1:7" ht="15.75">
      <c r="A90" s="48"/>
      <c r="B90" s="48"/>
      <c r="C90" s="48"/>
      <c r="D90" s="48"/>
      <c r="E90" s="48"/>
      <c r="F90" s="48"/>
      <c r="G90" s="48"/>
    </row>
  </sheetData>
  <mergeCells count="15">
    <mergeCell ref="G15:N15"/>
    <mergeCell ref="A9:C9"/>
    <mergeCell ref="D3:H3"/>
    <mergeCell ref="D4:H4"/>
    <mergeCell ref="D5:H5"/>
    <mergeCell ref="D6:H6"/>
    <mergeCell ref="D7:H7"/>
    <mergeCell ref="D8:H8"/>
    <mergeCell ref="B3:C3"/>
    <mergeCell ref="B7:C7"/>
    <mergeCell ref="B8:C8"/>
    <mergeCell ref="B4:C4"/>
    <mergeCell ref="B2:C2"/>
    <mergeCell ref="B6:C6"/>
    <mergeCell ref="B5:C5"/>
  </mergeCells>
  <printOptions/>
  <pageMargins left="0.8661417322834646" right="0.3937007874015748" top="0.5905511811023623" bottom="0.5905511811023623" header="0.1968503937007874" footer="0.1968503937007874"/>
  <pageSetup firstPageNumber="9" useFirstPageNumber="1" horizontalDpi="600" verticalDpi="600" orientation="portrait" paperSize="9" r:id="rId1"/>
  <headerFooter alignWithMargins="0">
    <oddHeader>&amp;C38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40"/>
  <sheetViews>
    <sheetView tabSelected="1" view="pageBreakPreview" zoomScale="85" zoomScaleSheetLayoutView="85" workbookViewId="0" topLeftCell="A16">
      <selection activeCell="I9" sqref="I9"/>
    </sheetView>
  </sheetViews>
  <sheetFormatPr defaultColWidth="9.00390625" defaultRowHeight="15.75"/>
  <cols>
    <col min="1" max="1" width="19.625" style="0" customWidth="1"/>
    <col min="2" max="2" width="9.125" style="0" customWidth="1"/>
    <col min="3" max="3" width="11.875" style="0" customWidth="1"/>
    <col min="4" max="4" width="9.875" style="0" customWidth="1"/>
    <col min="5" max="5" width="11.875" style="0" customWidth="1"/>
    <col min="6" max="6" width="9.50390625" style="0" customWidth="1"/>
    <col min="7" max="7" width="12.00390625" style="0" customWidth="1"/>
  </cols>
  <sheetData>
    <row r="1" ht="9" customHeight="1"/>
    <row r="2" ht="9" customHeight="1" hidden="1"/>
    <row r="3" spans="1:7" ht="18.75" customHeight="1">
      <c r="A3" s="203" t="s">
        <v>360</v>
      </c>
      <c r="B3" s="203"/>
      <c r="C3" s="203"/>
      <c r="D3" s="203"/>
      <c r="E3" s="203"/>
      <c r="F3" s="203"/>
      <c r="G3" s="203"/>
    </row>
    <row r="4" ht="6" customHeight="1"/>
    <row r="5" spans="1:7" ht="31.5" customHeight="1">
      <c r="A5" s="166" t="s">
        <v>205</v>
      </c>
      <c r="B5" s="166"/>
      <c r="C5" s="166"/>
      <c r="D5" s="166"/>
      <c r="E5" s="166"/>
      <c r="F5" s="166"/>
      <c r="G5" s="166"/>
    </row>
    <row r="6" ht="3" customHeight="1"/>
    <row r="7" spans="1:7" ht="15.75">
      <c r="A7" s="167" t="s">
        <v>113</v>
      </c>
      <c r="B7" s="179" t="s">
        <v>137</v>
      </c>
      <c r="C7" s="180"/>
      <c r="D7" s="179" t="s">
        <v>138</v>
      </c>
      <c r="E7" s="180"/>
      <c r="F7" s="179" t="s">
        <v>314</v>
      </c>
      <c r="G7" s="180"/>
    </row>
    <row r="8" spans="1:7" ht="69.75" customHeight="1">
      <c r="A8" s="168"/>
      <c r="B8" s="181"/>
      <c r="C8" s="182"/>
      <c r="D8" s="181"/>
      <c r="E8" s="182"/>
      <c r="F8" s="181"/>
      <c r="G8" s="182"/>
    </row>
    <row r="9" spans="1:8" ht="75.75" customHeight="1">
      <c r="A9" s="204"/>
      <c r="B9" s="75" t="s">
        <v>112</v>
      </c>
      <c r="C9" s="121" t="s">
        <v>362</v>
      </c>
      <c r="D9" s="75" t="s">
        <v>112</v>
      </c>
      <c r="E9" s="121" t="s">
        <v>363</v>
      </c>
      <c r="F9" s="75" t="s">
        <v>112</v>
      </c>
      <c r="G9" s="122" t="s">
        <v>361</v>
      </c>
      <c r="H9" s="76">
        <v>1064</v>
      </c>
    </row>
    <row r="10" spans="1:7" ht="15.75">
      <c r="A10" s="71" t="s">
        <v>104</v>
      </c>
      <c r="B10" s="64">
        <f>H9*C10</f>
        <v>1425.76</v>
      </c>
      <c r="C10" s="60">
        <v>1.34</v>
      </c>
      <c r="D10" s="64">
        <f>E10*H9</f>
        <v>1468.32</v>
      </c>
      <c r="E10" s="60">
        <v>1.38</v>
      </c>
      <c r="F10" s="64">
        <f>G10*H9</f>
        <v>1542.8</v>
      </c>
      <c r="G10" s="60">
        <v>1.45</v>
      </c>
    </row>
    <row r="11" spans="1:7" ht="15.75">
      <c r="A11" s="49" t="s">
        <v>105</v>
      </c>
      <c r="B11" s="56">
        <f>H9*C11</f>
        <v>1468.32</v>
      </c>
      <c r="C11" s="57">
        <v>1.38</v>
      </c>
      <c r="D11" s="56">
        <f>E11*H9</f>
        <v>1542.8</v>
      </c>
      <c r="E11" s="57">
        <v>1.45</v>
      </c>
      <c r="F11" s="56">
        <f>G11*H9</f>
        <v>1627.92</v>
      </c>
      <c r="G11" s="61">
        <v>1.53</v>
      </c>
    </row>
    <row r="12" spans="1:7" ht="15.75">
      <c r="A12" s="49" t="s">
        <v>106</v>
      </c>
      <c r="B12" s="56">
        <f>H9*C12</f>
        <v>1542.8</v>
      </c>
      <c r="C12" s="57">
        <v>1.45</v>
      </c>
      <c r="D12" s="56">
        <f>E12*H9</f>
        <v>1627.92</v>
      </c>
      <c r="E12" s="61">
        <v>1.53</v>
      </c>
      <c r="F12" s="56">
        <f>G12*H9</f>
        <v>1702.4</v>
      </c>
      <c r="G12" s="61">
        <v>1.6</v>
      </c>
    </row>
    <row r="13" spans="1:7" ht="15.75">
      <c r="A13" s="49" t="s">
        <v>107</v>
      </c>
      <c r="B13" s="56">
        <f>C13*H9</f>
        <v>1627.92</v>
      </c>
      <c r="C13" s="61">
        <v>1.53</v>
      </c>
      <c r="D13" s="56">
        <f>E13*H9</f>
        <v>1702.4</v>
      </c>
      <c r="E13" s="61">
        <v>1.6</v>
      </c>
      <c r="F13" s="56">
        <f>G13*H9</f>
        <v>1787.52</v>
      </c>
      <c r="G13" s="57">
        <v>1.68</v>
      </c>
    </row>
    <row r="14" spans="1:7" ht="15.75">
      <c r="A14" s="49" t="s">
        <v>108</v>
      </c>
      <c r="B14" s="56">
        <f>C14*H9</f>
        <v>1702.4</v>
      </c>
      <c r="C14" s="61">
        <v>1.6</v>
      </c>
      <c r="D14" s="56">
        <f>E14*H9</f>
        <v>1787.52</v>
      </c>
      <c r="E14" s="57">
        <v>1.68</v>
      </c>
      <c r="F14" s="56">
        <f>G14*H9</f>
        <v>1925.8400000000001</v>
      </c>
      <c r="G14" s="57">
        <v>1.81</v>
      </c>
    </row>
    <row r="15" spans="1:7" ht="15.75">
      <c r="A15" s="49" t="s">
        <v>109</v>
      </c>
      <c r="B15" s="56">
        <f>H9*C15</f>
        <v>1787.52</v>
      </c>
      <c r="C15" s="57">
        <v>1.68</v>
      </c>
      <c r="D15" s="56">
        <f>E15*H9</f>
        <v>1925.8400000000001</v>
      </c>
      <c r="E15" s="57">
        <v>1.81</v>
      </c>
      <c r="F15" s="56">
        <f>G15*H9</f>
        <v>2128</v>
      </c>
      <c r="G15" s="61">
        <v>2</v>
      </c>
    </row>
    <row r="16" spans="1:7" ht="15.75">
      <c r="A16" s="49" t="s">
        <v>110</v>
      </c>
      <c r="B16" s="56">
        <f>C16*H9</f>
        <v>1925.8400000000001</v>
      </c>
      <c r="C16" s="57">
        <v>1.81</v>
      </c>
      <c r="D16" s="56">
        <f>H9*E16</f>
        <v>2128</v>
      </c>
      <c r="E16" s="61">
        <v>2</v>
      </c>
      <c r="F16" s="56">
        <f>G16*H9</f>
        <v>2351.44</v>
      </c>
      <c r="G16" s="57">
        <v>2.21</v>
      </c>
    </row>
    <row r="17" spans="1:7" ht="15.75">
      <c r="A17" s="73" t="s">
        <v>111</v>
      </c>
      <c r="B17" s="63">
        <f>C17*H9</f>
        <v>2128</v>
      </c>
      <c r="C17" s="74">
        <v>2</v>
      </c>
      <c r="D17" s="63">
        <f>E17*H9</f>
        <v>2351.44</v>
      </c>
      <c r="E17" s="58">
        <v>2.21</v>
      </c>
      <c r="F17" s="63"/>
      <c r="G17" s="58"/>
    </row>
    <row r="18" ht="1.5" customHeight="1"/>
    <row r="19" spans="1:7" ht="15.75">
      <c r="A19" s="178" t="s">
        <v>122</v>
      </c>
      <c r="B19" s="178"/>
      <c r="C19" s="178"/>
      <c r="D19" s="178"/>
      <c r="E19" s="178"/>
      <c r="F19" s="178"/>
      <c r="G19" s="178"/>
    </row>
    <row r="20" ht="3" customHeight="1"/>
    <row r="21" spans="1:7" ht="57" customHeight="1">
      <c r="A21" s="75" t="s">
        <v>114</v>
      </c>
      <c r="B21" s="171" t="s">
        <v>121</v>
      </c>
      <c r="C21" s="171"/>
      <c r="D21" s="171" t="s">
        <v>364</v>
      </c>
      <c r="E21" s="171"/>
      <c r="F21" s="172" t="s">
        <v>253</v>
      </c>
      <c r="G21" s="172"/>
    </row>
    <row r="22" spans="1:7" ht="31.5" customHeight="1">
      <c r="A22" s="77" t="s">
        <v>115</v>
      </c>
      <c r="B22" s="173" t="s">
        <v>116</v>
      </c>
      <c r="C22" s="173"/>
      <c r="D22" s="174">
        <f>F22*H9</f>
        <v>1425.76</v>
      </c>
      <c r="E22" s="174"/>
      <c r="F22" s="173">
        <v>1.34</v>
      </c>
      <c r="G22" s="173"/>
    </row>
    <row r="23" spans="1:7" ht="15.75">
      <c r="A23" s="49" t="s">
        <v>117</v>
      </c>
      <c r="B23" s="185" t="s">
        <v>118</v>
      </c>
      <c r="C23" s="185"/>
      <c r="D23" s="169">
        <f>F23*H9</f>
        <v>1468.32</v>
      </c>
      <c r="E23" s="169"/>
      <c r="F23" s="185">
        <v>1.38</v>
      </c>
      <c r="G23" s="185"/>
    </row>
    <row r="24" spans="1:7" ht="15.75">
      <c r="A24" s="73" t="s">
        <v>119</v>
      </c>
      <c r="B24" s="184" t="s">
        <v>120</v>
      </c>
      <c r="C24" s="184"/>
      <c r="D24" s="183">
        <f>F24*H9</f>
        <v>1542.8</v>
      </c>
      <c r="E24" s="183"/>
      <c r="F24" s="184">
        <v>1.45</v>
      </c>
      <c r="G24" s="184"/>
    </row>
    <row r="25" ht="7.5" customHeight="1"/>
    <row r="26" spans="1:7" ht="30.75" customHeight="1">
      <c r="A26" s="201" t="s">
        <v>134</v>
      </c>
      <c r="B26" s="201"/>
      <c r="C26" s="201"/>
      <c r="D26" s="201"/>
      <c r="E26" s="201"/>
      <c r="F26" s="201"/>
      <c r="G26" s="201"/>
    </row>
    <row r="27" ht="4.5" customHeight="1"/>
    <row r="28" spans="1:7" ht="52.5" customHeight="1">
      <c r="A28" s="75" t="s">
        <v>123</v>
      </c>
      <c r="B28" s="171" t="s">
        <v>124</v>
      </c>
      <c r="C28" s="171"/>
      <c r="D28" s="171" t="s">
        <v>364</v>
      </c>
      <c r="E28" s="171"/>
      <c r="F28" s="172" t="s">
        <v>253</v>
      </c>
      <c r="G28" s="172"/>
    </row>
    <row r="29" spans="1:7" ht="15.75">
      <c r="A29" s="77" t="s">
        <v>125</v>
      </c>
      <c r="B29" s="173" t="s">
        <v>126</v>
      </c>
      <c r="C29" s="173"/>
      <c r="D29" s="174">
        <f>F29*H9</f>
        <v>1489.6</v>
      </c>
      <c r="E29" s="174"/>
      <c r="F29" s="175">
        <v>1.4</v>
      </c>
      <c r="G29" s="175"/>
    </row>
    <row r="30" spans="1:7" ht="15.75">
      <c r="A30" s="49" t="s">
        <v>127</v>
      </c>
      <c r="B30" s="185" t="s">
        <v>135</v>
      </c>
      <c r="C30" s="185"/>
      <c r="D30" s="186">
        <f>F30*H9</f>
        <v>1564.08</v>
      </c>
      <c r="E30" s="187"/>
      <c r="F30" s="185">
        <v>1.47</v>
      </c>
      <c r="G30" s="185"/>
    </row>
    <row r="31" spans="1:7" ht="15.75">
      <c r="A31" s="49"/>
      <c r="B31" s="185" t="s">
        <v>128</v>
      </c>
      <c r="C31" s="185"/>
      <c r="D31" s="186">
        <f>F31*H9</f>
        <v>1744.9599999999998</v>
      </c>
      <c r="E31" s="187"/>
      <c r="F31" s="185">
        <v>1.64</v>
      </c>
      <c r="G31" s="185"/>
    </row>
    <row r="32" spans="1:7" ht="15.75">
      <c r="A32" s="49" t="s">
        <v>117</v>
      </c>
      <c r="B32" s="185" t="s">
        <v>129</v>
      </c>
      <c r="C32" s="185"/>
      <c r="D32" s="186">
        <f>F32*H9</f>
        <v>1925.8400000000001</v>
      </c>
      <c r="E32" s="187"/>
      <c r="F32" s="185">
        <v>1.81</v>
      </c>
      <c r="G32" s="185"/>
    </row>
    <row r="33" spans="1:7" ht="15.75">
      <c r="A33" s="49" t="s">
        <v>119</v>
      </c>
      <c r="B33" s="185" t="s">
        <v>130</v>
      </c>
      <c r="C33" s="185"/>
      <c r="D33" s="186">
        <f>F33*H9</f>
        <v>2128</v>
      </c>
      <c r="E33" s="187"/>
      <c r="F33" s="170">
        <v>2</v>
      </c>
      <c r="G33" s="170"/>
    </row>
    <row r="34" spans="1:7" ht="15.75">
      <c r="A34" s="49"/>
      <c r="B34" s="185" t="s">
        <v>136</v>
      </c>
      <c r="C34" s="185"/>
      <c r="D34" s="186">
        <f>F34*H9</f>
        <v>2245.04</v>
      </c>
      <c r="E34" s="187"/>
      <c r="F34" s="185">
        <v>2.11</v>
      </c>
      <c r="G34" s="185"/>
    </row>
    <row r="35" spans="1:7" ht="15.75">
      <c r="A35" s="49"/>
      <c r="B35" s="185" t="s">
        <v>131</v>
      </c>
      <c r="C35" s="185"/>
      <c r="D35" s="186">
        <f>F35*H9</f>
        <v>2351.44</v>
      </c>
      <c r="E35" s="187"/>
      <c r="F35" s="185">
        <v>2.21</v>
      </c>
      <c r="G35" s="185"/>
    </row>
    <row r="36" spans="1:7" ht="14.25" customHeight="1">
      <c r="A36" s="49"/>
      <c r="B36" s="185" t="s">
        <v>132</v>
      </c>
      <c r="C36" s="185"/>
      <c r="D36" s="186">
        <f>F36*H9</f>
        <v>2468.48</v>
      </c>
      <c r="E36" s="187"/>
      <c r="F36" s="185">
        <v>2.32</v>
      </c>
      <c r="G36" s="185"/>
    </row>
    <row r="37" spans="1:7" ht="45.75" customHeight="1">
      <c r="A37" s="123" t="s">
        <v>139</v>
      </c>
      <c r="B37" s="185"/>
      <c r="C37" s="185"/>
      <c r="D37" s="169">
        <f>F37*H9</f>
        <v>1255.52</v>
      </c>
      <c r="E37" s="169"/>
      <c r="F37" s="185">
        <v>1.18</v>
      </c>
      <c r="G37" s="185"/>
    </row>
    <row r="38" spans="1:7" ht="15.75">
      <c r="A38" s="78" t="s">
        <v>133</v>
      </c>
      <c r="B38" s="184"/>
      <c r="C38" s="184"/>
      <c r="D38" s="183">
        <f>F38*H9</f>
        <v>1191.68</v>
      </c>
      <c r="E38" s="183"/>
      <c r="F38" s="184">
        <v>1.12</v>
      </c>
      <c r="G38" s="184"/>
    </row>
    <row r="39" ht="18" customHeight="1">
      <c r="A39" s="1" t="s">
        <v>67</v>
      </c>
    </row>
    <row r="40" spans="1:7" ht="30.75" customHeight="1">
      <c r="A40" s="176" t="s">
        <v>254</v>
      </c>
      <c r="B40" s="177"/>
      <c r="C40" s="177"/>
      <c r="D40" s="177"/>
      <c r="E40" s="177"/>
      <c r="F40" s="177"/>
      <c r="G40" s="177"/>
    </row>
  </sheetData>
  <mergeCells count="54">
    <mergeCell ref="F7:G8"/>
    <mergeCell ref="A5:G5"/>
    <mergeCell ref="B21:C21"/>
    <mergeCell ref="D21:E21"/>
    <mergeCell ref="A7:A9"/>
    <mergeCell ref="B7:C8"/>
    <mergeCell ref="B22:C22"/>
    <mergeCell ref="D7:E8"/>
    <mergeCell ref="B24:C24"/>
    <mergeCell ref="D24:E24"/>
    <mergeCell ref="F24:G24"/>
    <mergeCell ref="A40:G40"/>
    <mergeCell ref="A19:G19"/>
    <mergeCell ref="D22:E22"/>
    <mergeCell ref="F22:G22"/>
    <mergeCell ref="B23:C23"/>
    <mergeCell ref="D23:E23"/>
    <mergeCell ref="F23:G23"/>
    <mergeCell ref="F21:G21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F37:G37"/>
    <mergeCell ref="B34:C34"/>
    <mergeCell ref="D34:E34"/>
    <mergeCell ref="F34:G34"/>
    <mergeCell ref="B35:C35"/>
    <mergeCell ref="D35:E35"/>
    <mergeCell ref="F35:G35"/>
    <mergeCell ref="A3:G3"/>
    <mergeCell ref="D38:E38"/>
    <mergeCell ref="F38:G38"/>
    <mergeCell ref="A26:G26"/>
    <mergeCell ref="B37:C37"/>
    <mergeCell ref="B38:C38"/>
    <mergeCell ref="B36:C36"/>
    <mergeCell ref="D36:E36"/>
    <mergeCell ref="F36:G36"/>
    <mergeCell ref="D37:E37"/>
  </mergeCells>
  <printOptions/>
  <pageMargins left="0.8661417322834646" right="0.3937007874015748" top="0.5905511811023623" bottom="0.5905511811023623" header="0.1968503937007874" footer="0.1968503937007874"/>
  <pageSetup firstPageNumber="11" useFirstPageNumber="1" horizontalDpi="600" verticalDpi="600" orientation="portrait" paperSize="9" scale="98" r:id="rId1"/>
  <headerFooter alignWithMargins="0">
    <oddHeader>&amp;C39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70" zoomScaleSheetLayoutView="100" workbookViewId="0" topLeftCell="A1">
      <selection activeCell="B44" sqref="B44"/>
    </sheetView>
  </sheetViews>
  <sheetFormatPr defaultColWidth="9.00390625" defaultRowHeight="15.75"/>
  <cols>
    <col min="1" max="1" width="43.625" style="0" customWidth="1"/>
    <col min="2" max="2" width="18.25390625" style="0" customWidth="1"/>
    <col min="3" max="3" width="21.75390625" style="0" customWidth="1"/>
  </cols>
  <sheetData>
    <row r="1" spans="1:8" ht="15.75">
      <c r="A1" s="163" t="s">
        <v>380</v>
      </c>
      <c r="B1" s="163" t="s">
        <v>381</v>
      </c>
      <c r="C1" s="163"/>
      <c r="D1" s="163"/>
      <c r="E1" s="163"/>
      <c r="F1" s="163"/>
      <c r="G1" s="163"/>
      <c r="H1" s="163"/>
    </row>
    <row r="2" spans="1:8" ht="15.75">
      <c r="A2" s="162"/>
      <c r="B2" s="193" t="s">
        <v>243</v>
      </c>
      <c r="C2" s="193"/>
      <c r="D2" s="163"/>
      <c r="E2" s="163"/>
      <c r="F2" s="163"/>
      <c r="G2" s="163"/>
      <c r="H2" s="163"/>
    </row>
    <row r="3" spans="1:8" ht="15.75">
      <c r="A3" s="162"/>
      <c r="B3" s="193" t="s">
        <v>245</v>
      </c>
      <c r="C3" s="193"/>
      <c r="D3" s="193"/>
      <c r="E3" s="193"/>
      <c r="F3" s="193"/>
      <c r="G3" s="193"/>
      <c r="H3" s="193"/>
    </row>
    <row r="4" spans="1:8" ht="15.75">
      <c r="A4" s="162"/>
      <c r="B4" s="193" t="s">
        <v>244</v>
      </c>
      <c r="C4" s="193"/>
      <c r="D4" s="202"/>
      <c r="E4" s="202"/>
      <c r="F4" s="202"/>
      <c r="G4" s="202"/>
      <c r="H4" s="202"/>
    </row>
    <row r="5" spans="1:8" ht="15.75">
      <c r="A5" s="162"/>
      <c r="B5" s="193" t="s">
        <v>44</v>
      </c>
      <c r="C5" s="193"/>
      <c r="D5" s="193"/>
      <c r="E5" s="193"/>
      <c r="F5" s="193"/>
      <c r="G5" s="193"/>
      <c r="H5" s="193"/>
    </row>
    <row r="6" spans="1:8" ht="15.75">
      <c r="A6" s="162"/>
      <c r="B6" s="193" t="s">
        <v>355</v>
      </c>
      <c r="C6" s="193"/>
      <c r="D6" s="193"/>
      <c r="E6" s="193"/>
      <c r="F6" s="193"/>
      <c r="G6" s="193"/>
      <c r="H6" s="193"/>
    </row>
    <row r="7" spans="1:8" ht="15.75">
      <c r="A7" s="162"/>
      <c r="B7" s="193" t="s">
        <v>45</v>
      </c>
      <c r="C7" s="193"/>
      <c r="D7" s="193"/>
      <c r="E7" s="193"/>
      <c r="F7" s="193"/>
      <c r="G7" s="193"/>
      <c r="H7" s="193"/>
    </row>
    <row r="8" spans="1:8" ht="15.75">
      <c r="A8" s="162"/>
      <c r="B8" s="193" t="s">
        <v>389</v>
      </c>
      <c r="C8" s="193"/>
      <c r="D8" s="193"/>
      <c r="E8" s="193"/>
      <c r="F8" s="193"/>
      <c r="G8" s="193"/>
      <c r="H8" s="193"/>
    </row>
    <row r="9" spans="1:8" ht="15.75">
      <c r="A9" s="4"/>
      <c r="B9" s="38"/>
      <c r="C9" s="38"/>
      <c r="D9" s="38"/>
      <c r="E9" s="38"/>
      <c r="F9" s="38"/>
      <c r="G9" s="38"/>
      <c r="H9" s="38"/>
    </row>
    <row r="10" spans="1:3" ht="48.75" customHeight="1">
      <c r="A10" s="201" t="s">
        <v>140</v>
      </c>
      <c r="B10" s="201"/>
      <c r="C10" s="201"/>
    </row>
    <row r="11" ht="24" customHeight="1"/>
    <row r="12" spans="1:3" ht="89.25" customHeight="1">
      <c r="A12" s="40" t="s">
        <v>71</v>
      </c>
      <c r="B12" s="41" t="s">
        <v>146</v>
      </c>
      <c r="C12" s="59" t="s">
        <v>255</v>
      </c>
    </row>
    <row r="13" spans="1:3" ht="12" customHeight="1">
      <c r="A13" s="43"/>
      <c r="B13" s="45"/>
      <c r="C13" s="52">
        <v>1415</v>
      </c>
    </row>
    <row r="14" spans="1:3" ht="12.75" customHeight="1">
      <c r="A14" s="79"/>
      <c r="B14" s="79"/>
      <c r="C14" s="79"/>
    </row>
    <row r="15" spans="1:3" ht="15.75" hidden="1">
      <c r="A15" s="8"/>
      <c r="B15" s="8"/>
      <c r="C15" s="8"/>
    </row>
    <row r="16" spans="1:3" ht="15.75" hidden="1">
      <c r="A16" s="8"/>
      <c r="B16" s="8"/>
      <c r="C16" s="8"/>
    </row>
    <row r="17" spans="1:3" ht="15.75" hidden="1">
      <c r="A17" s="8"/>
      <c r="B17" s="8"/>
      <c r="C17" s="8"/>
    </row>
    <row r="18" spans="1:3" ht="15.75" hidden="1">
      <c r="A18" s="8"/>
      <c r="B18" s="8"/>
      <c r="C18" s="8"/>
    </row>
    <row r="19" spans="1:3" ht="15.75" hidden="1">
      <c r="A19" s="8"/>
      <c r="B19" s="8"/>
      <c r="C19" s="8"/>
    </row>
    <row r="20" spans="1:3" ht="15.75" hidden="1">
      <c r="A20" s="8"/>
      <c r="B20" s="8"/>
      <c r="C20" s="8"/>
    </row>
    <row r="21" spans="1:3" ht="15.75" hidden="1">
      <c r="A21" s="8"/>
      <c r="B21" s="8"/>
      <c r="C21" s="8"/>
    </row>
    <row r="22" spans="1:3" ht="15.75" hidden="1">
      <c r="A22" s="8"/>
      <c r="B22" s="8"/>
      <c r="C22" s="8"/>
    </row>
    <row r="23" spans="1:3" ht="15.75" hidden="1">
      <c r="A23" s="8"/>
      <c r="B23" s="8"/>
      <c r="C23" s="8"/>
    </row>
    <row r="24" spans="1:3" ht="15.75" hidden="1">
      <c r="A24" s="8"/>
      <c r="B24" s="8"/>
      <c r="C24" s="8"/>
    </row>
    <row r="25" spans="1:3" ht="15.75" hidden="1">
      <c r="A25" s="8"/>
      <c r="B25" s="8"/>
      <c r="C25" s="8"/>
    </row>
    <row r="26" spans="1:3" ht="15.75" hidden="1">
      <c r="A26" s="8"/>
      <c r="B26" s="8"/>
      <c r="C26" s="8"/>
    </row>
    <row r="27" spans="1:3" ht="15.75" hidden="1">
      <c r="A27" s="8"/>
      <c r="B27" s="8"/>
      <c r="C27" s="8"/>
    </row>
    <row r="28" spans="1:3" ht="15.75" hidden="1">
      <c r="A28" s="8"/>
      <c r="B28" s="8"/>
      <c r="C28" s="8"/>
    </row>
    <row r="29" spans="1:3" ht="15.75" hidden="1">
      <c r="A29" s="8"/>
      <c r="B29" s="8"/>
      <c r="C29" s="8"/>
    </row>
    <row r="30" spans="1:3" ht="15.75" hidden="1">
      <c r="A30" s="8"/>
      <c r="B30" s="8"/>
      <c r="C30" s="8"/>
    </row>
    <row r="31" spans="1:3" ht="15.75" hidden="1">
      <c r="A31" s="8"/>
      <c r="B31" s="8"/>
      <c r="C31" s="8"/>
    </row>
    <row r="32" spans="1:3" ht="15.75" hidden="1">
      <c r="A32" s="8"/>
      <c r="B32" s="8"/>
      <c r="C32" s="8"/>
    </row>
    <row r="33" spans="1:3" ht="15.75" hidden="1">
      <c r="A33" s="8"/>
      <c r="B33" s="8"/>
      <c r="C33" s="8"/>
    </row>
    <row r="34" spans="1:3" ht="15.75">
      <c r="A34" s="47" t="s">
        <v>141</v>
      </c>
      <c r="B34" s="8"/>
      <c r="C34" s="8"/>
    </row>
    <row r="35" spans="1:3" ht="15.75">
      <c r="A35" s="47" t="s">
        <v>142</v>
      </c>
      <c r="B35" s="8"/>
      <c r="C35" s="34"/>
    </row>
    <row r="36" spans="1:3" ht="15.75">
      <c r="A36" s="47" t="s">
        <v>391</v>
      </c>
      <c r="B36" s="53">
        <f>C36*C13</f>
        <v>1698</v>
      </c>
      <c r="C36" s="34">
        <v>1.2</v>
      </c>
    </row>
    <row r="37" spans="1:3" ht="15.75">
      <c r="A37" s="49"/>
      <c r="B37" s="53"/>
      <c r="C37" s="34"/>
    </row>
    <row r="38" spans="1:3" ht="15.75">
      <c r="A38" s="47" t="s">
        <v>143</v>
      </c>
      <c r="B38" s="53"/>
      <c r="C38" s="34"/>
    </row>
    <row r="39" spans="1:3" ht="15.75">
      <c r="A39" s="47" t="s">
        <v>392</v>
      </c>
      <c r="B39" s="53"/>
      <c r="C39" s="34"/>
    </row>
    <row r="40" spans="1:3" ht="31.5">
      <c r="A40" s="81" t="s">
        <v>144</v>
      </c>
      <c r="B40" s="53">
        <f>C40*C13</f>
        <v>1556.5000000000002</v>
      </c>
      <c r="C40" s="34">
        <v>1.1</v>
      </c>
    </row>
    <row r="41" spans="1:3" ht="15.75">
      <c r="A41" s="49"/>
      <c r="B41" s="53"/>
      <c r="C41" s="34"/>
    </row>
    <row r="42" spans="1:3" ht="31.5">
      <c r="A42" s="47" t="s">
        <v>393</v>
      </c>
      <c r="B42" s="53">
        <f>C42*C13</f>
        <v>1415</v>
      </c>
      <c r="C42" s="34">
        <v>1</v>
      </c>
    </row>
    <row r="43" spans="1:3" ht="15.75">
      <c r="A43" s="49"/>
      <c r="B43" s="53"/>
      <c r="C43" s="34"/>
    </row>
    <row r="44" spans="1:3" ht="61.5" customHeight="1">
      <c r="A44" s="47" t="s">
        <v>206</v>
      </c>
      <c r="B44" s="53">
        <f>C44*C13</f>
        <v>1273.5</v>
      </c>
      <c r="C44" s="34">
        <v>0.9</v>
      </c>
    </row>
    <row r="45" spans="1:3" ht="15.75">
      <c r="A45" s="49"/>
      <c r="B45" s="53"/>
      <c r="C45" s="34"/>
    </row>
    <row r="46" spans="1:3" ht="31.5">
      <c r="A46" s="81" t="s">
        <v>145</v>
      </c>
      <c r="B46" s="53">
        <f>C46*C13</f>
        <v>1754.6</v>
      </c>
      <c r="C46" s="34">
        <v>1.24</v>
      </c>
    </row>
    <row r="47" spans="1:3" ht="15.75">
      <c r="A47" s="73"/>
      <c r="B47" s="69"/>
      <c r="C47" s="37"/>
    </row>
  </sheetData>
  <mergeCells count="14">
    <mergeCell ref="B2:C2"/>
    <mergeCell ref="B3:C3"/>
    <mergeCell ref="D3:H3"/>
    <mergeCell ref="B4:C4"/>
    <mergeCell ref="D4:H4"/>
    <mergeCell ref="B5:C5"/>
    <mergeCell ref="D5:H5"/>
    <mergeCell ref="B8:C8"/>
    <mergeCell ref="D8:H8"/>
    <mergeCell ref="A10:C10"/>
    <mergeCell ref="B6:C6"/>
    <mergeCell ref="D6:H6"/>
    <mergeCell ref="B7:C7"/>
    <mergeCell ref="D7:H7"/>
  </mergeCells>
  <printOptions/>
  <pageMargins left="0.8661417322834646" right="0.3937007874015748" top="0.5905511811023623" bottom="0.5905511811023623" header="0.1968503937007874" footer="0.1968503937007874"/>
  <pageSetup firstPageNumber="12" useFirstPageNumber="1" horizontalDpi="600" verticalDpi="600" orientation="portrait" paperSize="9" r:id="rId1"/>
  <headerFooter alignWithMargins="0">
    <oddHeader>&amp;C40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85" workbookViewId="0" topLeftCell="A22">
      <selection activeCell="D50" sqref="D50"/>
    </sheetView>
  </sheetViews>
  <sheetFormatPr defaultColWidth="9.00390625" defaultRowHeight="15.75"/>
  <cols>
    <col min="1" max="1" width="41.25390625" style="0" customWidth="1"/>
    <col min="2" max="2" width="15.375" style="0" customWidth="1"/>
    <col min="3" max="3" width="26.75390625" style="0" customWidth="1"/>
  </cols>
  <sheetData>
    <row r="1" spans="1:8" ht="15.75">
      <c r="A1" s="163" t="s">
        <v>382</v>
      </c>
      <c r="B1" s="163" t="s">
        <v>383</v>
      </c>
      <c r="C1" s="163"/>
      <c r="D1" s="163"/>
      <c r="E1" s="163"/>
      <c r="F1" s="163"/>
      <c r="G1" s="163"/>
      <c r="H1" s="163"/>
    </row>
    <row r="2" spans="1:8" ht="15.75">
      <c r="A2" s="162"/>
      <c r="B2" s="193" t="s">
        <v>243</v>
      </c>
      <c r="C2" s="193"/>
      <c r="D2" s="163"/>
      <c r="E2" s="163"/>
      <c r="F2" s="163"/>
      <c r="G2" s="163"/>
      <c r="H2" s="163"/>
    </row>
    <row r="3" spans="1:8" ht="15.75">
      <c r="A3" s="162"/>
      <c r="B3" s="193" t="s">
        <v>245</v>
      </c>
      <c r="C3" s="193"/>
      <c r="D3" s="193"/>
      <c r="E3" s="193"/>
      <c r="F3" s="193"/>
      <c r="G3" s="193"/>
      <c r="H3" s="193"/>
    </row>
    <row r="4" spans="1:8" ht="15.75">
      <c r="A4" s="162"/>
      <c r="B4" s="193" t="s">
        <v>244</v>
      </c>
      <c r="C4" s="193"/>
      <c r="D4" s="202"/>
      <c r="E4" s="202"/>
      <c r="F4" s="202"/>
      <c r="G4" s="202"/>
      <c r="H4" s="202"/>
    </row>
    <row r="5" spans="1:8" ht="15.75">
      <c r="A5" s="162"/>
      <c r="B5" s="193" t="s">
        <v>44</v>
      </c>
      <c r="C5" s="193"/>
      <c r="D5" s="193"/>
      <c r="E5" s="193"/>
      <c r="F5" s="193"/>
      <c r="G5" s="193"/>
      <c r="H5" s="193"/>
    </row>
    <row r="6" spans="1:8" ht="15.75">
      <c r="A6" s="162"/>
      <c r="B6" s="193" t="s">
        <v>355</v>
      </c>
      <c r="C6" s="193"/>
      <c r="D6" s="193"/>
      <c r="E6" s="193"/>
      <c r="F6" s="193"/>
      <c r="G6" s="193"/>
      <c r="H6" s="193"/>
    </row>
    <row r="7" spans="1:8" ht="15.75">
      <c r="A7" s="162"/>
      <c r="B7" s="193" t="s">
        <v>45</v>
      </c>
      <c r="C7" s="193"/>
      <c r="D7" s="193"/>
      <c r="E7" s="193"/>
      <c r="F7" s="193"/>
      <c r="G7" s="193"/>
      <c r="H7" s="193"/>
    </row>
    <row r="8" spans="1:8" ht="15.75">
      <c r="A8" s="162"/>
      <c r="B8" s="193" t="s">
        <v>389</v>
      </c>
      <c r="C8" s="193"/>
      <c r="D8" s="193"/>
      <c r="E8" s="193"/>
      <c r="F8" s="193"/>
      <c r="G8" s="193"/>
      <c r="H8" s="193"/>
    </row>
    <row r="9" spans="1:8" ht="9" customHeight="1">
      <c r="A9" s="4"/>
      <c r="B9" s="38"/>
      <c r="C9" s="38"/>
      <c r="D9" s="38"/>
      <c r="E9" s="38"/>
      <c r="F9" s="38"/>
      <c r="G9" s="38"/>
      <c r="H9" s="38"/>
    </row>
    <row r="10" spans="1:3" ht="44.25" customHeight="1">
      <c r="A10" s="201" t="s">
        <v>148</v>
      </c>
      <c r="B10" s="201"/>
      <c r="C10" s="201"/>
    </row>
    <row r="11" ht="12.75" customHeight="1"/>
    <row r="12" spans="1:3" ht="55.5" customHeight="1">
      <c r="A12" s="40" t="s">
        <v>71</v>
      </c>
      <c r="B12" s="85" t="s">
        <v>147</v>
      </c>
      <c r="C12" s="84" t="s">
        <v>256</v>
      </c>
    </row>
    <row r="13" spans="1:3" ht="7.5" customHeight="1">
      <c r="A13" s="43"/>
      <c r="B13" s="45"/>
      <c r="C13" s="52">
        <v>1415</v>
      </c>
    </row>
    <row r="14" spans="1:3" ht="31.5">
      <c r="A14" s="47" t="s">
        <v>149</v>
      </c>
      <c r="B14" s="89">
        <f>C14*C13</f>
        <v>3820.5000000000005</v>
      </c>
      <c r="C14" s="86">
        <v>2.7</v>
      </c>
    </row>
    <row r="15" spans="1:3" ht="30.75" customHeight="1">
      <c r="A15" s="47" t="s">
        <v>394</v>
      </c>
      <c r="B15" s="53">
        <f>C15*C13</f>
        <v>3537.5</v>
      </c>
      <c r="C15" s="87">
        <v>2.5</v>
      </c>
    </row>
    <row r="16" spans="1:3" ht="5.25" customHeight="1">
      <c r="A16" s="49"/>
      <c r="B16" s="53"/>
      <c r="C16" s="87"/>
    </row>
    <row r="17" spans="1:3" ht="30" customHeight="1">
      <c r="A17" s="47" t="s">
        <v>150</v>
      </c>
      <c r="B17" s="53">
        <f>C17*C13</f>
        <v>3113.0000000000005</v>
      </c>
      <c r="C17" s="87">
        <v>2.2</v>
      </c>
    </row>
    <row r="18" spans="1:3" ht="6.75" customHeight="1">
      <c r="A18" s="49"/>
      <c r="B18" s="53"/>
      <c r="C18" s="87"/>
    </row>
    <row r="19" spans="1:3" ht="62.25" customHeight="1">
      <c r="A19" s="47" t="s">
        <v>151</v>
      </c>
      <c r="B19" s="53">
        <f>C19*C13</f>
        <v>2830</v>
      </c>
      <c r="C19" s="87">
        <v>2</v>
      </c>
    </row>
    <row r="20" spans="1:3" ht="6" customHeight="1">
      <c r="A20" s="49"/>
      <c r="B20" s="53"/>
      <c r="C20" s="87"/>
    </row>
    <row r="21" spans="1:3" ht="28.5" customHeight="1">
      <c r="A21" s="81" t="s">
        <v>152</v>
      </c>
      <c r="B21" s="53">
        <f>C21*C13</f>
        <v>2830</v>
      </c>
      <c r="C21" s="87">
        <v>2</v>
      </c>
    </row>
    <row r="22" spans="1:3" ht="10.5" customHeight="1">
      <c r="A22" s="49"/>
      <c r="B22" s="53"/>
      <c r="C22" s="87"/>
    </row>
    <row r="23" spans="1:3" ht="46.5" customHeight="1">
      <c r="A23" s="47" t="s">
        <v>384</v>
      </c>
      <c r="B23" s="53">
        <f>C23*C13</f>
        <v>2688.5</v>
      </c>
      <c r="C23" s="87">
        <v>1.9</v>
      </c>
    </row>
    <row r="24" spans="1:3" ht="9" customHeight="1">
      <c r="A24" s="81"/>
      <c r="B24" s="53"/>
      <c r="C24" s="87"/>
    </row>
    <row r="25" spans="1:3" ht="15.75">
      <c r="A25" s="47" t="s">
        <v>153</v>
      </c>
      <c r="B25" s="53">
        <f>C25*C13</f>
        <v>2547</v>
      </c>
      <c r="C25" s="87">
        <v>1.8</v>
      </c>
    </row>
    <row r="26" spans="1:3" ht="9.75" customHeight="1">
      <c r="A26" s="81"/>
      <c r="B26" s="53"/>
      <c r="C26" s="87"/>
    </row>
    <row r="27" spans="1:3" ht="15.75">
      <c r="A27" s="47" t="s">
        <v>154</v>
      </c>
      <c r="B27" s="53">
        <f>C27*C13</f>
        <v>2264</v>
      </c>
      <c r="C27" s="87">
        <v>1.6</v>
      </c>
    </row>
    <row r="28" spans="1:3" ht="9" customHeight="1">
      <c r="A28" s="47"/>
      <c r="B28" s="53"/>
      <c r="C28" s="87"/>
    </row>
    <row r="29" spans="1:3" ht="47.25">
      <c r="A29" s="47" t="s">
        <v>155</v>
      </c>
      <c r="B29" s="53">
        <f>C29*C13</f>
        <v>2688.5</v>
      </c>
      <c r="C29" s="87">
        <v>1.9</v>
      </c>
    </row>
    <row r="30" spans="1:3" ht="15.75">
      <c r="A30" s="47"/>
      <c r="B30" s="53"/>
      <c r="C30" s="87"/>
    </row>
    <row r="31" spans="1:3" ht="32.25" customHeight="1">
      <c r="A31" s="47" t="s">
        <v>156</v>
      </c>
      <c r="B31" s="53">
        <f>C31*C13</f>
        <v>2264</v>
      </c>
      <c r="C31" s="87">
        <v>1.6</v>
      </c>
    </row>
    <row r="32" spans="1:3" ht="12" customHeight="1">
      <c r="A32" s="47"/>
      <c r="B32" s="53"/>
      <c r="C32" s="87"/>
    </row>
    <row r="33" spans="1:3" ht="13.5" customHeight="1">
      <c r="A33" s="47" t="s">
        <v>396</v>
      </c>
      <c r="B33" s="53"/>
      <c r="C33" s="87"/>
    </row>
    <row r="34" spans="1:3" ht="13.5" customHeight="1">
      <c r="A34" s="47" t="s">
        <v>158</v>
      </c>
      <c r="B34" s="53">
        <f>C34*C13</f>
        <v>2405.5</v>
      </c>
      <c r="C34" s="87">
        <v>1.7</v>
      </c>
    </row>
    <row r="35" spans="1:3" ht="13.5" customHeight="1">
      <c r="A35" s="47" t="s">
        <v>365</v>
      </c>
      <c r="B35" s="53">
        <f>C35*C13</f>
        <v>2264</v>
      </c>
      <c r="C35" s="87">
        <v>1.6</v>
      </c>
    </row>
    <row r="36" spans="1:3" ht="15.75" customHeight="1">
      <c r="A36" s="47" t="s">
        <v>397</v>
      </c>
      <c r="B36" s="53">
        <f>C36*C13</f>
        <v>1980.9999999999998</v>
      </c>
      <c r="C36" s="87">
        <v>1.4</v>
      </c>
    </row>
    <row r="37" spans="1:3" ht="14.25" customHeight="1">
      <c r="A37" s="47" t="s">
        <v>157</v>
      </c>
      <c r="B37" s="53"/>
      <c r="C37" s="87"/>
    </row>
    <row r="38" spans="1:3" ht="16.5" customHeight="1">
      <c r="A38" s="47" t="s">
        <v>159</v>
      </c>
      <c r="B38" s="53">
        <f>C38*C13</f>
        <v>1980.9999999999998</v>
      </c>
      <c r="C38" s="87">
        <v>1.4</v>
      </c>
    </row>
    <row r="39" spans="1:3" ht="15.75" customHeight="1">
      <c r="A39" s="46" t="s">
        <v>160</v>
      </c>
      <c r="B39" s="69">
        <f>C39*C13</f>
        <v>2122.5</v>
      </c>
      <c r="C39" s="88">
        <v>1.5</v>
      </c>
    </row>
    <row r="40" spans="1:3" ht="12.75" customHeight="1">
      <c r="A40" s="118"/>
      <c r="B40" s="124"/>
      <c r="C40" s="125"/>
    </row>
    <row r="41" spans="1:3" ht="12" customHeight="1">
      <c r="A41" s="118"/>
      <c r="B41" s="124"/>
      <c r="C41" s="125"/>
    </row>
    <row r="42" spans="1:3" ht="15.75">
      <c r="A42" s="48"/>
      <c r="B42" s="48"/>
      <c r="C42" s="141" t="s">
        <v>366</v>
      </c>
    </row>
    <row r="43" spans="1:3" ht="3.75" customHeight="1">
      <c r="A43" s="48"/>
      <c r="B43" s="48"/>
      <c r="C43" s="82"/>
    </row>
    <row r="44" spans="1:3" ht="56.25" customHeight="1">
      <c r="A44" s="40" t="s">
        <v>71</v>
      </c>
      <c r="B44" s="85" t="s">
        <v>147</v>
      </c>
      <c r="C44" s="84" t="s">
        <v>257</v>
      </c>
    </row>
    <row r="45" spans="1:3" ht="6.75" customHeight="1">
      <c r="A45" s="43"/>
      <c r="B45" s="45"/>
      <c r="C45" s="52">
        <v>1415</v>
      </c>
    </row>
    <row r="46" spans="1:3" ht="15.75">
      <c r="A46" s="47" t="s">
        <v>161</v>
      </c>
      <c r="B46" s="53">
        <f>C46*C45</f>
        <v>1839.5</v>
      </c>
      <c r="C46" s="87">
        <v>1.3</v>
      </c>
    </row>
    <row r="47" spans="1:3" ht="6" customHeight="1">
      <c r="A47" s="49"/>
      <c r="B47" s="53"/>
      <c r="C47" s="87"/>
    </row>
    <row r="48" spans="1:3" ht="15.75">
      <c r="A48" s="47" t="s">
        <v>398</v>
      </c>
      <c r="B48" s="53"/>
      <c r="C48" s="87"/>
    </row>
    <row r="49" spans="1:3" ht="15.75">
      <c r="A49" s="47" t="s">
        <v>162</v>
      </c>
      <c r="B49" s="53">
        <f>C49*C45</f>
        <v>1698</v>
      </c>
      <c r="C49" s="87">
        <v>1.2</v>
      </c>
    </row>
    <row r="50" spans="1:3" ht="15.75">
      <c r="A50" s="47" t="s">
        <v>240</v>
      </c>
      <c r="B50" s="53">
        <f>C50*C45</f>
        <v>1556.5000000000002</v>
      </c>
      <c r="C50" s="87">
        <v>1.1</v>
      </c>
    </row>
    <row r="51" spans="1:3" ht="15.75">
      <c r="A51" s="47" t="s">
        <v>399</v>
      </c>
      <c r="B51" s="53">
        <f>C51*C45</f>
        <v>1415</v>
      </c>
      <c r="C51" s="87">
        <v>1</v>
      </c>
    </row>
    <row r="52" spans="1:3" ht="15.75">
      <c r="A52" s="47" t="s">
        <v>163</v>
      </c>
      <c r="B52" s="53"/>
      <c r="C52" s="87"/>
    </row>
    <row r="53" spans="1:3" ht="8.25" customHeight="1">
      <c r="A53" s="49"/>
      <c r="B53" s="53"/>
      <c r="C53" s="87"/>
    </row>
    <row r="54" spans="1:3" ht="47.25">
      <c r="A54" s="47" t="s">
        <v>164</v>
      </c>
      <c r="B54" s="53">
        <f>C54*C45</f>
        <v>2547</v>
      </c>
      <c r="C54" s="87">
        <v>1.8</v>
      </c>
    </row>
    <row r="55" spans="1:3" ht="10.5" customHeight="1">
      <c r="A55" s="49"/>
      <c r="B55" s="53"/>
      <c r="C55" s="87"/>
    </row>
    <row r="56" spans="1:3" ht="93" customHeight="1">
      <c r="A56" s="47" t="s">
        <v>165</v>
      </c>
      <c r="B56" s="53">
        <f>C56*C45</f>
        <v>2264</v>
      </c>
      <c r="C56" s="87">
        <v>1.6</v>
      </c>
    </row>
    <row r="57" spans="1:3" ht="8.25" customHeight="1">
      <c r="A57" s="49"/>
      <c r="B57" s="53"/>
      <c r="C57" s="87"/>
    </row>
    <row r="58" spans="1:3" ht="15.75">
      <c r="A58" s="47"/>
      <c r="B58" s="53">
        <f>C58*C45</f>
        <v>1415</v>
      </c>
      <c r="C58" s="87">
        <v>1</v>
      </c>
    </row>
    <row r="59" spans="1:3" ht="10.5" customHeight="1">
      <c r="A59" s="49"/>
      <c r="B59" s="53"/>
      <c r="C59" s="87"/>
    </row>
    <row r="60" spans="1:3" ht="46.5" customHeight="1">
      <c r="A60" s="47" t="s">
        <v>171</v>
      </c>
      <c r="B60" s="53">
        <f>C60*C45</f>
        <v>1980.9999999999998</v>
      </c>
      <c r="C60" s="87">
        <v>1.4</v>
      </c>
    </row>
    <row r="61" spans="1:3" ht="9" customHeight="1">
      <c r="A61" s="49"/>
      <c r="B61" s="53"/>
      <c r="C61" s="87"/>
    </row>
    <row r="62" spans="1:3" ht="15.75">
      <c r="A62" s="47" t="s">
        <v>166</v>
      </c>
      <c r="B62" s="53"/>
      <c r="C62" s="87"/>
    </row>
    <row r="63" spans="1:3" ht="15.75">
      <c r="A63" s="47" t="s">
        <v>167</v>
      </c>
      <c r="B63" s="53">
        <f>C63*C45</f>
        <v>1839.5</v>
      </c>
      <c r="C63" s="87">
        <v>1.3</v>
      </c>
    </row>
    <row r="64" spans="1:3" ht="9" customHeight="1">
      <c r="A64" s="8"/>
      <c r="B64" s="53"/>
      <c r="C64" s="87"/>
    </row>
    <row r="65" spans="1:3" ht="47.25">
      <c r="A65" s="47" t="s">
        <v>172</v>
      </c>
      <c r="B65" s="53">
        <f>C65*C45</f>
        <v>1698</v>
      </c>
      <c r="C65" s="87">
        <v>1.2</v>
      </c>
    </row>
    <row r="66" spans="1:3" ht="9.75" customHeight="1">
      <c r="A66" s="8"/>
      <c r="B66" s="53"/>
      <c r="C66" s="87"/>
    </row>
    <row r="67" spans="1:3" ht="47.25" customHeight="1">
      <c r="A67" s="90" t="s">
        <v>168</v>
      </c>
      <c r="B67" s="53">
        <f>C67*C45</f>
        <v>1556.5000000000002</v>
      </c>
      <c r="C67" s="87">
        <v>1.1</v>
      </c>
    </row>
    <row r="68" spans="1:3" ht="7.5" customHeight="1">
      <c r="A68" s="8"/>
      <c r="B68" s="53"/>
      <c r="C68" s="87"/>
    </row>
    <row r="69" spans="1:3" ht="15.75">
      <c r="A69" s="46" t="s">
        <v>169</v>
      </c>
      <c r="B69" s="69">
        <f>C69*C45</f>
        <v>1273.5</v>
      </c>
      <c r="C69" s="37">
        <v>0.9</v>
      </c>
    </row>
    <row r="70" ht="3.75" customHeight="1"/>
    <row r="71" ht="15.75" customHeight="1">
      <c r="A71" s="39" t="s">
        <v>67</v>
      </c>
    </row>
    <row r="72" spans="1:3" ht="92.25" customHeight="1">
      <c r="A72" s="190" t="s">
        <v>203</v>
      </c>
      <c r="B72" s="190"/>
      <c r="C72" s="190"/>
    </row>
    <row r="73" spans="1:3" ht="46.5" customHeight="1">
      <c r="A73" s="205" t="s">
        <v>170</v>
      </c>
      <c r="B73" s="205"/>
      <c r="C73" s="205"/>
    </row>
  </sheetData>
  <mergeCells count="16">
    <mergeCell ref="A10:C10"/>
    <mergeCell ref="B2:C2"/>
    <mergeCell ref="B3:C3"/>
    <mergeCell ref="D3:H3"/>
    <mergeCell ref="B4:C4"/>
    <mergeCell ref="D4:H4"/>
    <mergeCell ref="A72:C72"/>
    <mergeCell ref="B5:C5"/>
    <mergeCell ref="D5:H5"/>
    <mergeCell ref="A73:C73"/>
    <mergeCell ref="B6:C6"/>
    <mergeCell ref="D6:H6"/>
    <mergeCell ref="B7:C7"/>
    <mergeCell ref="D7:H7"/>
    <mergeCell ref="B8:C8"/>
    <mergeCell ref="D8:H8"/>
  </mergeCells>
  <printOptions/>
  <pageMargins left="0.8661417322834646" right="0.3937007874015748" top="0.5905511811023623" bottom="0.5905511811023623" header="0.1968503937007874" footer="0.1968503937007874"/>
  <pageSetup firstPageNumber="13" useFirstPageNumber="1" horizontalDpi="600" verticalDpi="600" orientation="portrait" paperSize="9" r:id="rId1"/>
  <headerFooter alignWithMargins="0">
    <oddHeader>&amp;C42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85" zoomScaleNormal="115" zoomScaleSheetLayoutView="85" workbookViewId="0" topLeftCell="A49">
      <selection activeCell="L55" sqref="L55"/>
    </sheetView>
  </sheetViews>
  <sheetFormatPr defaultColWidth="9.00390625" defaultRowHeight="15.75"/>
  <cols>
    <col min="1" max="1" width="26.00390625" style="0" customWidth="1"/>
    <col min="2" max="7" width="7.125" style="0" customWidth="1"/>
    <col min="8" max="8" width="13.75390625" style="0" customWidth="1"/>
  </cols>
  <sheetData>
    <row r="1" spans="1:8" ht="15.75">
      <c r="A1" s="163" t="s">
        <v>382</v>
      </c>
      <c r="B1" s="163"/>
      <c r="C1" s="163"/>
      <c r="D1" s="163" t="s">
        <v>385</v>
      </c>
      <c r="E1" s="163"/>
      <c r="F1" s="163"/>
      <c r="G1" s="163"/>
      <c r="H1" s="163"/>
    </row>
    <row r="2" spans="1:8" ht="15.75">
      <c r="A2" s="162"/>
      <c r="B2" s="162"/>
      <c r="C2" s="162"/>
      <c r="D2" s="163" t="s">
        <v>243</v>
      </c>
      <c r="E2" s="163"/>
      <c r="F2" s="163"/>
      <c r="G2" s="163"/>
      <c r="H2" s="163"/>
    </row>
    <row r="3" spans="1:8" ht="15.75">
      <c r="A3" s="162"/>
      <c r="B3" s="162"/>
      <c r="C3" s="162"/>
      <c r="D3" s="193" t="s">
        <v>245</v>
      </c>
      <c r="E3" s="193"/>
      <c r="F3" s="193"/>
      <c r="G3" s="193"/>
      <c r="H3" s="193"/>
    </row>
    <row r="4" spans="1:8" ht="15.75">
      <c r="A4" s="162"/>
      <c r="B4" s="162"/>
      <c r="C4" s="162"/>
      <c r="D4" s="193" t="s">
        <v>244</v>
      </c>
      <c r="E4" s="193"/>
      <c r="F4" s="193"/>
      <c r="G4" s="193"/>
      <c r="H4" s="193"/>
    </row>
    <row r="5" spans="1:8" ht="15.75">
      <c r="A5" s="162"/>
      <c r="B5" s="162"/>
      <c r="C5" s="162"/>
      <c r="D5" s="193" t="s">
        <v>44</v>
      </c>
      <c r="E5" s="193"/>
      <c r="F5" s="193"/>
      <c r="G5" s="193"/>
      <c r="H5" s="193"/>
    </row>
    <row r="6" spans="1:8" ht="15.75">
      <c r="A6" s="162"/>
      <c r="B6" s="162"/>
      <c r="C6" s="162"/>
      <c r="D6" s="193" t="s">
        <v>355</v>
      </c>
      <c r="E6" s="193"/>
      <c r="F6" s="193"/>
      <c r="G6" s="193"/>
      <c r="H6" s="193"/>
    </row>
    <row r="7" spans="1:8" ht="15.75">
      <c r="A7" s="162"/>
      <c r="B7" s="162"/>
      <c r="C7" s="162"/>
      <c r="D7" s="193" t="s">
        <v>45</v>
      </c>
      <c r="E7" s="193"/>
      <c r="F7" s="193"/>
      <c r="G7" s="193"/>
      <c r="H7" s="193"/>
    </row>
    <row r="8" spans="1:8" ht="15.75">
      <c r="A8" s="162"/>
      <c r="B8" s="162"/>
      <c r="C8" s="162"/>
      <c r="D8" s="193" t="s">
        <v>389</v>
      </c>
      <c r="E8" s="193"/>
      <c r="F8" s="193"/>
      <c r="G8" s="193"/>
      <c r="H8" s="193"/>
    </row>
    <row r="9" spans="1:8" ht="8.25" customHeight="1">
      <c r="A9" s="4"/>
      <c r="B9" s="4"/>
      <c r="C9" s="4"/>
      <c r="D9" s="5"/>
      <c r="E9" s="5"/>
      <c r="F9" s="5"/>
      <c r="G9" s="5"/>
      <c r="H9" s="5"/>
    </row>
    <row r="10" spans="1:8" ht="45.75" customHeight="1">
      <c r="A10" s="201" t="s">
        <v>207</v>
      </c>
      <c r="B10" s="201"/>
      <c r="C10" s="201"/>
      <c r="D10" s="201"/>
      <c r="E10" s="201"/>
      <c r="F10" s="201"/>
      <c r="G10" s="201"/>
      <c r="H10" s="201"/>
    </row>
    <row r="11" ht="5.25" customHeight="1"/>
    <row r="12" spans="1:8" ht="15.75">
      <c r="A12" s="198" t="s">
        <v>42</v>
      </c>
      <c r="B12" s="213" t="s">
        <v>41</v>
      </c>
      <c r="C12" s="214"/>
      <c r="D12" s="214"/>
      <c r="E12" s="214"/>
      <c r="F12" s="214"/>
      <c r="G12" s="215"/>
      <c r="H12" s="232" t="s">
        <v>347</v>
      </c>
    </row>
    <row r="13" spans="1:9" ht="62.25" customHeight="1">
      <c r="A13" s="220"/>
      <c r="B13" s="97">
        <v>1</v>
      </c>
      <c r="C13" s="97">
        <v>2</v>
      </c>
      <c r="D13" s="97">
        <v>3</v>
      </c>
      <c r="E13" s="97">
        <v>4</v>
      </c>
      <c r="F13" s="97">
        <v>5</v>
      </c>
      <c r="G13" s="97">
        <v>6</v>
      </c>
      <c r="H13" s="233"/>
      <c r="I13" s="111">
        <v>4.35</v>
      </c>
    </row>
    <row r="14" spans="1:8" ht="18.75">
      <c r="A14" s="157" t="s">
        <v>208</v>
      </c>
      <c r="B14" s="101">
        <v>1</v>
      </c>
      <c r="C14" s="29">
        <v>1.09</v>
      </c>
      <c r="D14" s="98">
        <v>1.2</v>
      </c>
      <c r="E14" s="29">
        <v>1.35</v>
      </c>
      <c r="F14" s="29">
        <v>1.55</v>
      </c>
      <c r="G14" s="98">
        <v>1.8</v>
      </c>
      <c r="H14" s="99"/>
    </row>
    <row r="15" spans="1:8" ht="31.5">
      <c r="A15" s="157" t="s">
        <v>209</v>
      </c>
      <c r="B15" s="102"/>
      <c r="C15" s="100"/>
      <c r="D15" s="100"/>
      <c r="E15" s="100"/>
      <c r="F15" s="100"/>
      <c r="G15" s="100"/>
      <c r="H15" s="100"/>
    </row>
    <row r="16" spans="1:8" ht="47.25">
      <c r="A16" s="157" t="s">
        <v>334</v>
      </c>
      <c r="B16" s="158" t="s">
        <v>335</v>
      </c>
      <c r="C16" s="158" t="s">
        <v>336</v>
      </c>
      <c r="D16" s="159" t="s">
        <v>337</v>
      </c>
      <c r="E16" s="159" t="s">
        <v>338</v>
      </c>
      <c r="F16" s="159" t="s">
        <v>339</v>
      </c>
      <c r="G16" s="159" t="s">
        <v>340</v>
      </c>
      <c r="H16" s="160">
        <v>1.84</v>
      </c>
    </row>
    <row r="17" spans="1:8" ht="47.25">
      <c r="A17" s="157" t="s">
        <v>210</v>
      </c>
      <c r="B17" s="158" t="s">
        <v>341</v>
      </c>
      <c r="C17" s="159" t="s">
        <v>342</v>
      </c>
      <c r="D17" s="159" t="s">
        <v>343</v>
      </c>
      <c r="E17" s="159" t="s">
        <v>344</v>
      </c>
      <c r="F17" s="159" t="s">
        <v>345</v>
      </c>
      <c r="G17" s="159" t="s">
        <v>346</v>
      </c>
      <c r="H17" s="160">
        <v>1.26</v>
      </c>
    </row>
    <row r="18" ht="9.75" customHeight="1"/>
    <row r="19" spans="1:9" ht="78.75" customHeight="1">
      <c r="A19" s="234" t="s">
        <v>211</v>
      </c>
      <c r="B19" s="235"/>
      <c r="C19" s="236"/>
      <c r="D19" s="224" t="s">
        <v>147</v>
      </c>
      <c r="E19" s="225"/>
      <c r="F19" s="226"/>
      <c r="G19" s="227" t="s">
        <v>348</v>
      </c>
      <c r="H19" s="228"/>
      <c r="I19" s="76">
        <v>1557</v>
      </c>
    </row>
    <row r="20" spans="1:8" ht="0.75" customHeight="1" hidden="1">
      <c r="A20" s="104"/>
      <c r="B20" s="105"/>
      <c r="C20" s="105"/>
      <c r="D20" s="106"/>
      <c r="E20" s="106"/>
      <c r="F20" s="106"/>
      <c r="G20" s="107">
        <v>1557</v>
      </c>
      <c r="H20" s="103"/>
    </row>
    <row r="21" spans="1:8" ht="15.75">
      <c r="A21" s="110" t="s">
        <v>212</v>
      </c>
      <c r="B21" s="110"/>
      <c r="C21" s="108"/>
      <c r="D21" s="108"/>
      <c r="E21" s="108"/>
      <c r="F21" s="108"/>
      <c r="G21" s="108"/>
      <c r="H21" s="109"/>
    </row>
    <row r="22" spans="1:8" ht="15.75">
      <c r="A22" s="221" t="s">
        <v>213</v>
      </c>
      <c r="B22" s="222"/>
      <c r="C22" s="223"/>
      <c r="D22" s="217">
        <f>I19*G22</f>
        <v>5667.4800000000005</v>
      </c>
      <c r="E22" s="218"/>
      <c r="F22" s="219"/>
      <c r="G22" s="195">
        <v>3.64</v>
      </c>
      <c r="H22" s="197"/>
    </row>
    <row r="23" spans="1:8" ht="30.75" customHeight="1">
      <c r="A23" s="221" t="s">
        <v>349</v>
      </c>
      <c r="B23" s="222"/>
      <c r="C23" s="223"/>
      <c r="D23" s="217">
        <f>$I19*G23</f>
        <v>5418.36</v>
      </c>
      <c r="E23" s="218"/>
      <c r="F23" s="219"/>
      <c r="G23" s="195">
        <v>3.48</v>
      </c>
      <c r="H23" s="197"/>
    </row>
    <row r="24" spans="1:8" ht="15.75">
      <c r="A24" s="221" t="s">
        <v>214</v>
      </c>
      <c r="B24" s="222"/>
      <c r="C24" s="223"/>
      <c r="D24" s="217">
        <f>I19*G24</f>
        <v>4671</v>
      </c>
      <c r="E24" s="218"/>
      <c r="F24" s="219"/>
      <c r="G24" s="230">
        <v>3</v>
      </c>
      <c r="H24" s="231"/>
    </row>
    <row r="25" spans="1:8" ht="15.75">
      <c r="A25" s="221" t="s">
        <v>215</v>
      </c>
      <c r="B25" s="222"/>
      <c r="C25" s="223"/>
      <c r="D25" s="217">
        <f>I19*G25</f>
        <v>3814.65</v>
      </c>
      <c r="E25" s="218"/>
      <c r="F25" s="219"/>
      <c r="G25" s="195">
        <v>2.45</v>
      </c>
      <c r="H25" s="197"/>
    </row>
    <row r="26" spans="1:8" ht="18" customHeight="1">
      <c r="A26" s="221" t="s">
        <v>216</v>
      </c>
      <c r="B26" s="222"/>
      <c r="C26" s="223"/>
      <c r="D26" s="217">
        <f>I19*G26</f>
        <v>3394.26</v>
      </c>
      <c r="E26" s="218"/>
      <c r="F26" s="219"/>
      <c r="G26" s="195">
        <v>2.18</v>
      </c>
      <c r="H26" s="197"/>
    </row>
    <row r="27" spans="1:8" ht="47.25" customHeight="1">
      <c r="A27" s="221" t="s">
        <v>217</v>
      </c>
      <c r="B27" s="222"/>
      <c r="C27" s="223"/>
      <c r="D27" s="217">
        <f>I19*G27</f>
        <v>3394.26</v>
      </c>
      <c r="E27" s="218"/>
      <c r="F27" s="219"/>
      <c r="G27" s="195">
        <v>2.18</v>
      </c>
      <c r="H27" s="197"/>
    </row>
    <row r="28" spans="1:8" ht="79.5" customHeight="1">
      <c r="A28" s="229" t="s">
        <v>350</v>
      </c>
      <c r="B28" s="229"/>
      <c r="C28" s="229"/>
      <c r="D28" s="211">
        <f>I19*G28</f>
        <v>3114</v>
      </c>
      <c r="E28" s="211"/>
      <c r="F28" s="211"/>
      <c r="G28" s="216">
        <v>2</v>
      </c>
      <c r="H28" s="216"/>
    </row>
    <row r="29" spans="1:8" ht="15.75">
      <c r="A29" s="212" t="s">
        <v>218</v>
      </c>
      <c r="B29" s="212"/>
      <c r="C29" s="212"/>
      <c r="D29" s="211">
        <f>I19*G29</f>
        <v>2833.7400000000002</v>
      </c>
      <c r="E29" s="211"/>
      <c r="F29" s="211"/>
      <c r="G29" s="206">
        <v>1.82</v>
      </c>
      <c r="H29" s="206"/>
    </row>
    <row r="30" spans="1:8" ht="17.25" customHeight="1">
      <c r="A30" s="210" t="s">
        <v>219</v>
      </c>
      <c r="B30" s="210"/>
      <c r="C30" s="210"/>
      <c r="D30" s="211">
        <f>I19*G30</f>
        <v>2755.89</v>
      </c>
      <c r="E30" s="211"/>
      <c r="F30" s="211"/>
      <c r="G30" s="206">
        <v>1.77</v>
      </c>
      <c r="H30" s="206"/>
    </row>
    <row r="31" spans="1:8" ht="15.75" customHeight="1">
      <c r="A31" s="210" t="s">
        <v>220</v>
      </c>
      <c r="B31" s="210"/>
      <c r="C31" s="210"/>
      <c r="D31" s="211">
        <f>I19*G31</f>
        <v>3114</v>
      </c>
      <c r="E31" s="211"/>
      <c r="F31" s="211"/>
      <c r="G31" s="216">
        <v>2</v>
      </c>
      <c r="H31" s="216"/>
    </row>
    <row r="32" spans="1:8" ht="32.25" customHeight="1">
      <c r="A32" s="210" t="s">
        <v>221</v>
      </c>
      <c r="B32" s="210"/>
      <c r="C32" s="210"/>
      <c r="D32" s="211">
        <f>I19*G32</f>
        <v>1899.54</v>
      </c>
      <c r="E32" s="211"/>
      <c r="F32" s="211"/>
      <c r="G32" s="206">
        <v>1.22</v>
      </c>
      <c r="H32" s="206"/>
    </row>
    <row r="33" spans="1:8" ht="15.75">
      <c r="A33" s="210" t="s">
        <v>160</v>
      </c>
      <c r="B33" s="210"/>
      <c r="C33" s="210"/>
      <c r="D33" s="211">
        <f>I19*G33</f>
        <v>2833.7400000000002</v>
      </c>
      <c r="E33" s="211"/>
      <c r="F33" s="211"/>
      <c r="G33" s="206">
        <v>1.82</v>
      </c>
      <c r="H33" s="206"/>
    </row>
    <row r="34" spans="1:8" ht="15.75">
      <c r="A34" s="210" t="s">
        <v>161</v>
      </c>
      <c r="B34" s="210"/>
      <c r="C34" s="210"/>
      <c r="D34" s="211">
        <f>I19*G34</f>
        <v>2351.07</v>
      </c>
      <c r="E34" s="211"/>
      <c r="F34" s="211"/>
      <c r="G34" s="206">
        <v>1.51</v>
      </c>
      <c r="H34" s="206"/>
    </row>
    <row r="35" spans="1:8" ht="17.25" customHeight="1">
      <c r="A35" s="210" t="s">
        <v>154</v>
      </c>
      <c r="B35" s="210"/>
      <c r="C35" s="210"/>
      <c r="D35" s="211">
        <f>I19*G35</f>
        <v>2491.2000000000003</v>
      </c>
      <c r="E35" s="211"/>
      <c r="F35" s="211"/>
      <c r="G35" s="216">
        <v>1.6</v>
      </c>
      <c r="H35" s="216"/>
    </row>
    <row r="36" spans="1:8" ht="15.75">
      <c r="A36" s="213" t="s">
        <v>222</v>
      </c>
      <c r="B36" s="214"/>
      <c r="C36" s="214"/>
      <c r="D36" s="214"/>
      <c r="E36" s="214"/>
      <c r="F36" s="214"/>
      <c r="G36" s="214"/>
      <c r="H36" s="215"/>
    </row>
    <row r="37" spans="1:8" ht="15.75">
      <c r="A37" s="210" t="s">
        <v>223</v>
      </c>
      <c r="B37" s="210"/>
      <c r="C37" s="210"/>
      <c r="D37" s="206">
        <f>G20*G37</f>
        <v>4671</v>
      </c>
      <c r="E37" s="206"/>
      <c r="F37" s="206"/>
      <c r="G37" s="216">
        <v>3</v>
      </c>
      <c r="H37" s="216"/>
    </row>
    <row r="38" spans="1:8" ht="15.75">
      <c r="A38" s="210" t="s">
        <v>224</v>
      </c>
      <c r="B38" s="210"/>
      <c r="C38" s="210"/>
      <c r="D38" s="211">
        <f>G38*G20</f>
        <v>4390.74</v>
      </c>
      <c r="E38" s="211"/>
      <c r="F38" s="211"/>
      <c r="G38" s="206">
        <v>2.82</v>
      </c>
      <c r="H38" s="206"/>
    </row>
    <row r="39" spans="1:8" ht="15.75">
      <c r="A39" s="210" t="s">
        <v>215</v>
      </c>
      <c r="B39" s="210"/>
      <c r="C39" s="210"/>
      <c r="D39" s="211">
        <f>G39*G20</f>
        <v>3674.52</v>
      </c>
      <c r="E39" s="211"/>
      <c r="F39" s="211"/>
      <c r="G39" s="206">
        <v>2.36</v>
      </c>
      <c r="H39" s="206"/>
    </row>
    <row r="40" spans="1:8" ht="16.5" customHeight="1">
      <c r="A40" s="210" t="s">
        <v>225</v>
      </c>
      <c r="B40" s="210"/>
      <c r="C40" s="210"/>
      <c r="D40" s="211">
        <f>G40*G20</f>
        <v>2724.75</v>
      </c>
      <c r="E40" s="211"/>
      <c r="F40" s="211"/>
      <c r="G40" s="206">
        <v>1.75</v>
      </c>
      <c r="H40" s="206"/>
    </row>
    <row r="41" spans="1:8" ht="15.75">
      <c r="A41" s="210" t="s">
        <v>226</v>
      </c>
      <c r="B41" s="210"/>
      <c r="C41" s="210"/>
      <c r="D41" s="211">
        <f>G41*G20</f>
        <v>2273.22</v>
      </c>
      <c r="E41" s="211"/>
      <c r="F41" s="211"/>
      <c r="G41" s="206">
        <v>1.46</v>
      </c>
      <c r="H41" s="206"/>
    </row>
    <row r="42" spans="1:8" ht="15.75" customHeight="1">
      <c r="A42" s="210" t="s">
        <v>227</v>
      </c>
      <c r="B42" s="210"/>
      <c r="C42" s="210"/>
      <c r="D42" s="211">
        <f>G42*G20</f>
        <v>3814.65</v>
      </c>
      <c r="E42" s="211"/>
      <c r="F42" s="211"/>
      <c r="G42" s="206">
        <v>2.45</v>
      </c>
      <c r="H42" s="206"/>
    </row>
    <row r="43" spans="1:8" ht="15.75" customHeight="1">
      <c r="A43" s="210" t="s">
        <v>228</v>
      </c>
      <c r="B43" s="210"/>
      <c r="C43" s="210"/>
      <c r="D43" s="211">
        <f>G43*G20</f>
        <v>2973.87</v>
      </c>
      <c r="E43" s="211"/>
      <c r="F43" s="211"/>
      <c r="G43" s="206">
        <v>1.91</v>
      </c>
      <c r="H43" s="206"/>
    </row>
    <row r="44" spans="1:8" ht="18" customHeight="1">
      <c r="A44" s="210" t="s">
        <v>229</v>
      </c>
      <c r="B44" s="210"/>
      <c r="C44" s="210"/>
      <c r="D44" s="211">
        <f>G44*G20</f>
        <v>3254.1299999999997</v>
      </c>
      <c r="E44" s="211"/>
      <c r="F44" s="211"/>
      <c r="G44" s="206">
        <v>2.09</v>
      </c>
      <c r="H44" s="206"/>
    </row>
    <row r="45" spans="1:8" ht="17.25" customHeight="1">
      <c r="A45" s="210" t="s">
        <v>230</v>
      </c>
      <c r="B45" s="210"/>
      <c r="C45" s="210"/>
      <c r="D45" s="211">
        <f>G45*G20</f>
        <v>2973.87</v>
      </c>
      <c r="E45" s="211"/>
      <c r="F45" s="211"/>
      <c r="G45" s="206">
        <v>1.91</v>
      </c>
      <c r="H45" s="206"/>
    </row>
    <row r="46" spans="1:8" ht="18" customHeight="1">
      <c r="A46" s="210" t="s">
        <v>231</v>
      </c>
      <c r="B46" s="210"/>
      <c r="C46" s="210"/>
      <c r="D46" s="211">
        <f>G46*G20</f>
        <v>2553.48</v>
      </c>
      <c r="E46" s="211"/>
      <c r="F46" s="211"/>
      <c r="G46" s="206">
        <v>1.64</v>
      </c>
      <c r="H46" s="206"/>
    </row>
    <row r="47" spans="1:8" ht="32.25" customHeight="1">
      <c r="A47" s="210" t="s">
        <v>232</v>
      </c>
      <c r="B47" s="210"/>
      <c r="C47" s="210"/>
      <c r="D47" s="211">
        <f>G47*G20</f>
        <v>2973.87</v>
      </c>
      <c r="E47" s="211"/>
      <c r="F47" s="211"/>
      <c r="G47" s="206">
        <v>1.91</v>
      </c>
      <c r="H47" s="206"/>
    </row>
    <row r="48" spans="1:8" ht="33" customHeight="1">
      <c r="A48" s="210" t="s">
        <v>233</v>
      </c>
      <c r="B48" s="210"/>
      <c r="C48" s="210"/>
      <c r="D48" s="211">
        <f>G48*G20</f>
        <v>2693.61</v>
      </c>
      <c r="E48" s="211"/>
      <c r="F48" s="211"/>
      <c r="G48" s="206">
        <v>1.73</v>
      </c>
      <c r="H48" s="206"/>
    </row>
    <row r="49" spans="1:8" ht="30.75" customHeight="1">
      <c r="A49" s="210" t="s">
        <v>234</v>
      </c>
      <c r="B49" s="210"/>
      <c r="C49" s="210"/>
      <c r="D49" s="211">
        <f>G49*G20</f>
        <v>2413.35</v>
      </c>
      <c r="E49" s="211"/>
      <c r="F49" s="211"/>
      <c r="G49" s="206">
        <v>1.55</v>
      </c>
      <c r="H49" s="206"/>
    </row>
    <row r="50" spans="1:8" ht="15.75" customHeight="1">
      <c r="A50" s="210" t="s">
        <v>235</v>
      </c>
      <c r="B50" s="210"/>
      <c r="C50" s="210"/>
      <c r="D50" s="211">
        <f>G50*G20</f>
        <v>2833.7400000000002</v>
      </c>
      <c r="E50" s="211"/>
      <c r="F50" s="211"/>
      <c r="G50" s="206">
        <v>1.82</v>
      </c>
      <c r="H50" s="206"/>
    </row>
    <row r="51" spans="1:8" ht="15.75" customHeight="1">
      <c r="A51" s="210" t="s">
        <v>236</v>
      </c>
      <c r="B51" s="210"/>
      <c r="C51" s="210"/>
      <c r="D51" s="211">
        <f>G51*G20</f>
        <v>2864.88</v>
      </c>
      <c r="E51" s="211"/>
      <c r="F51" s="211"/>
      <c r="G51" s="206">
        <v>1.84</v>
      </c>
      <c r="H51" s="206"/>
    </row>
    <row r="52" spans="1:8" ht="15" customHeight="1">
      <c r="A52" s="213" t="s">
        <v>395</v>
      </c>
      <c r="B52" s="214"/>
      <c r="C52" s="214"/>
      <c r="D52" s="214"/>
      <c r="E52" s="214"/>
      <c r="F52" s="214"/>
      <c r="G52" s="214"/>
      <c r="H52" s="215"/>
    </row>
    <row r="53" spans="1:8" ht="17.25" customHeight="1">
      <c r="A53" s="210" t="s">
        <v>237</v>
      </c>
      <c r="B53" s="210"/>
      <c r="C53" s="210"/>
      <c r="D53" s="211">
        <f>G53*G20</f>
        <v>3674.52</v>
      </c>
      <c r="E53" s="211"/>
      <c r="F53" s="211"/>
      <c r="G53" s="206">
        <v>2.36</v>
      </c>
      <c r="H53" s="206"/>
    </row>
    <row r="54" spans="1:8" ht="15.75">
      <c r="A54" s="210" t="s">
        <v>215</v>
      </c>
      <c r="B54" s="210"/>
      <c r="C54" s="210"/>
      <c r="D54" s="211">
        <f>G54*G20</f>
        <v>2833.7400000000002</v>
      </c>
      <c r="E54" s="211"/>
      <c r="F54" s="211"/>
      <c r="G54" s="206">
        <v>1.82</v>
      </c>
      <c r="H54" s="206"/>
    </row>
    <row r="55" spans="1:8" ht="16.5" customHeight="1">
      <c r="A55" s="210" t="s">
        <v>238</v>
      </c>
      <c r="B55" s="210"/>
      <c r="C55" s="210"/>
      <c r="D55" s="211">
        <f>G55*G20</f>
        <v>2833.7400000000002</v>
      </c>
      <c r="E55" s="211"/>
      <c r="F55" s="211"/>
      <c r="G55" s="206">
        <v>1.82</v>
      </c>
      <c r="H55" s="206"/>
    </row>
    <row r="56" spans="1:8" ht="16.5" customHeight="1">
      <c r="A56" s="210" t="s">
        <v>351</v>
      </c>
      <c r="B56" s="210"/>
      <c r="C56" s="210"/>
      <c r="D56" s="211">
        <f>G56*G20</f>
        <v>2973.87</v>
      </c>
      <c r="E56" s="211"/>
      <c r="F56" s="211"/>
      <c r="G56" s="206">
        <v>1.91</v>
      </c>
      <c r="H56" s="206"/>
    </row>
    <row r="57" spans="1:8" ht="16.5" customHeight="1">
      <c r="A57" s="210" t="s">
        <v>239</v>
      </c>
      <c r="B57" s="210"/>
      <c r="C57" s="210"/>
      <c r="D57" s="211">
        <f>G57*G20</f>
        <v>2413.35</v>
      </c>
      <c r="E57" s="211"/>
      <c r="F57" s="211"/>
      <c r="G57" s="206">
        <v>1.55</v>
      </c>
      <c r="H57" s="206"/>
    </row>
    <row r="58" spans="1:8" ht="16.5" customHeight="1">
      <c r="A58" s="207" t="s">
        <v>400</v>
      </c>
      <c r="B58" s="208"/>
      <c r="C58" s="208"/>
      <c r="D58" s="208"/>
      <c r="E58" s="208"/>
      <c r="F58" s="208"/>
      <c r="G58" s="208"/>
      <c r="H58" s="209"/>
    </row>
    <row r="59" spans="1:8" ht="63" customHeight="1">
      <c r="A59" s="210" t="s">
        <v>352</v>
      </c>
      <c r="B59" s="210"/>
      <c r="C59" s="210"/>
      <c r="D59" s="211">
        <f>G59*G20</f>
        <v>2693.61</v>
      </c>
      <c r="E59" s="211"/>
      <c r="F59" s="211"/>
      <c r="G59" s="206">
        <v>1.73</v>
      </c>
      <c r="H59" s="206"/>
    </row>
    <row r="60" spans="1:8" ht="15.75">
      <c r="A60" s="210" t="s">
        <v>396</v>
      </c>
      <c r="B60" s="210"/>
      <c r="C60" s="210"/>
      <c r="D60" s="211"/>
      <c r="E60" s="211"/>
      <c r="F60" s="211"/>
      <c r="G60" s="206"/>
      <c r="H60" s="206"/>
    </row>
    <row r="61" spans="1:8" ht="15.75">
      <c r="A61" s="210" t="s">
        <v>162</v>
      </c>
      <c r="B61" s="210"/>
      <c r="C61" s="210"/>
      <c r="D61" s="211">
        <f>G61*G20</f>
        <v>2553.48</v>
      </c>
      <c r="E61" s="211"/>
      <c r="F61" s="211"/>
      <c r="G61" s="206">
        <v>1.64</v>
      </c>
      <c r="H61" s="206"/>
    </row>
    <row r="62" spans="1:8" ht="15.75">
      <c r="A62" s="210" t="s">
        <v>240</v>
      </c>
      <c r="B62" s="210"/>
      <c r="C62" s="210"/>
      <c r="D62" s="211">
        <f>G62*G20</f>
        <v>2257.65</v>
      </c>
      <c r="E62" s="211"/>
      <c r="F62" s="211"/>
      <c r="G62" s="206">
        <v>1.45</v>
      </c>
      <c r="H62" s="206"/>
    </row>
    <row r="63" spans="1:8" ht="15.75">
      <c r="A63" s="210" t="s">
        <v>241</v>
      </c>
      <c r="B63" s="210"/>
      <c r="C63" s="210"/>
      <c r="D63" s="211">
        <f>G63*G20</f>
        <v>1977.39</v>
      </c>
      <c r="E63" s="211"/>
      <c r="F63" s="211"/>
      <c r="G63" s="206">
        <v>1.27</v>
      </c>
      <c r="H63" s="206"/>
    </row>
    <row r="64" spans="1:8" ht="20.25" customHeight="1">
      <c r="A64" s="210" t="s">
        <v>401</v>
      </c>
      <c r="B64" s="210"/>
      <c r="C64" s="210"/>
      <c r="D64" s="211"/>
      <c r="E64" s="211"/>
      <c r="F64" s="211"/>
      <c r="G64" s="206"/>
      <c r="H64" s="206"/>
    </row>
    <row r="65" spans="1:8" ht="15.75">
      <c r="A65" s="210" t="s">
        <v>162</v>
      </c>
      <c r="B65" s="210"/>
      <c r="C65" s="210"/>
      <c r="D65" s="211">
        <f>G65*G20</f>
        <v>1837.26</v>
      </c>
      <c r="E65" s="211"/>
      <c r="F65" s="211"/>
      <c r="G65" s="206">
        <v>1.18</v>
      </c>
      <c r="H65" s="206"/>
    </row>
    <row r="66" spans="1:8" ht="15.75">
      <c r="A66" s="210" t="s">
        <v>240</v>
      </c>
      <c r="B66" s="210"/>
      <c r="C66" s="210"/>
      <c r="D66" s="211">
        <f>G66*G20</f>
        <v>1697.13</v>
      </c>
      <c r="E66" s="211"/>
      <c r="F66" s="211"/>
      <c r="G66" s="206">
        <v>1.09</v>
      </c>
      <c r="H66" s="206"/>
    </row>
    <row r="67" spans="1:8" ht="15.75">
      <c r="A67" s="210" t="s">
        <v>241</v>
      </c>
      <c r="B67" s="210"/>
      <c r="C67" s="210"/>
      <c r="D67" s="211">
        <f>G67*G20</f>
        <v>1557</v>
      </c>
      <c r="E67" s="211"/>
      <c r="F67" s="211"/>
      <c r="G67" s="216">
        <v>1</v>
      </c>
      <c r="H67" s="216"/>
    </row>
    <row r="68" spans="1:8" ht="18.75" customHeight="1">
      <c r="A68" s="210" t="s">
        <v>242</v>
      </c>
      <c r="B68" s="210"/>
      <c r="C68" s="210"/>
      <c r="D68" s="211">
        <f>G68*G20</f>
        <v>1634.8500000000001</v>
      </c>
      <c r="E68" s="211"/>
      <c r="F68" s="211"/>
      <c r="G68" s="206">
        <v>1.05</v>
      </c>
      <c r="H68" s="206"/>
    </row>
    <row r="69" ht="0.75" customHeight="1" hidden="1"/>
    <row r="70" ht="15" customHeight="1">
      <c r="A70" s="1" t="s">
        <v>67</v>
      </c>
    </row>
    <row r="71" spans="1:8" ht="46.5" customHeight="1">
      <c r="A71" s="237" t="s">
        <v>353</v>
      </c>
      <c r="B71" s="237"/>
      <c r="C71" s="237"/>
      <c r="D71" s="237"/>
      <c r="E71" s="237"/>
      <c r="F71" s="237"/>
      <c r="G71" s="237"/>
      <c r="H71" s="237"/>
    </row>
  </sheetData>
  <mergeCells count="149">
    <mergeCell ref="A71:H71"/>
    <mergeCell ref="D3:H3"/>
    <mergeCell ref="A68:C68"/>
    <mergeCell ref="G66:H66"/>
    <mergeCell ref="D67:F67"/>
    <mergeCell ref="G67:H67"/>
    <mergeCell ref="D68:F68"/>
    <mergeCell ref="G68:H68"/>
    <mergeCell ref="D4:H4"/>
    <mergeCell ref="D5:H5"/>
    <mergeCell ref="A66:C66"/>
    <mergeCell ref="A67:C67"/>
    <mergeCell ref="G63:H63"/>
    <mergeCell ref="D64:F64"/>
    <mergeCell ref="G64:H64"/>
    <mergeCell ref="D65:F65"/>
    <mergeCell ref="G65:H65"/>
    <mergeCell ref="D66:F66"/>
    <mergeCell ref="A63:C63"/>
    <mergeCell ref="D6:H6"/>
    <mergeCell ref="D7:H7"/>
    <mergeCell ref="A64:C64"/>
    <mergeCell ref="A65:C65"/>
    <mergeCell ref="G60:H60"/>
    <mergeCell ref="D61:F61"/>
    <mergeCell ref="G61:H61"/>
    <mergeCell ref="D62:F62"/>
    <mergeCell ref="G62:H62"/>
    <mergeCell ref="D63:F63"/>
    <mergeCell ref="D8:H8"/>
    <mergeCell ref="A10:H10"/>
    <mergeCell ref="G23:H23"/>
    <mergeCell ref="G24:H24"/>
    <mergeCell ref="A23:C23"/>
    <mergeCell ref="A24:C24"/>
    <mergeCell ref="D23:F23"/>
    <mergeCell ref="D24:F24"/>
    <mergeCell ref="H12:H13"/>
    <mergeCell ref="A19:C19"/>
    <mergeCell ref="G19:H19"/>
    <mergeCell ref="G25:H25"/>
    <mergeCell ref="D60:F60"/>
    <mergeCell ref="A59:C59"/>
    <mergeCell ref="D28:F28"/>
    <mergeCell ref="G28:H28"/>
    <mergeCell ref="A28:C28"/>
    <mergeCell ref="D59:F59"/>
    <mergeCell ref="G59:H59"/>
    <mergeCell ref="G22:H22"/>
    <mergeCell ref="A12:A13"/>
    <mergeCell ref="B12:G12"/>
    <mergeCell ref="G26:H26"/>
    <mergeCell ref="G27:H27"/>
    <mergeCell ref="A25:C25"/>
    <mergeCell ref="A26:C26"/>
    <mergeCell ref="A27:C27"/>
    <mergeCell ref="D19:F19"/>
    <mergeCell ref="A22:C22"/>
    <mergeCell ref="D22:F22"/>
    <mergeCell ref="A61:C61"/>
    <mergeCell ref="A46:C46"/>
    <mergeCell ref="A47:C47"/>
    <mergeCell ref="A48:C48"/>
    <mergeCell ref="A49:C49"/>
    <mergeCell ref="A50:C50"/>
    <mergeCell ref="A51:C51"/>
    <mergeCell ref="A52:H52"/>
    <mergeCell ref="A53:C53"/>
    <mergeCell ref="A54:C54"/>
    <mergeCell ref="A62:C62"/>
    <mergeCell ref="A31:C31"/>
    <mergeCell ref="A32:C32"/>
    <mergeCell ref="A33:C33"/>
    <mergeCell ref="A34:C34"/>
    <mergeCell ref="A35:C35"/>
    <mergeCell ref="A37:C37"/>
    <mergeCell ref="A38:C38"/>
    <mergeCell ref="A60:C60"/>
    <mergeCell ref="A45:C45"/>
    <mergeCell ref="D25:F25"/>
    <mergeCell ref="D26:F26"/>
    <mergeCell ref="D27:F27"/>
    <mergeCell ref="D34:F34"/>
    <mergeCell ref="D35:F35"/>
    <mergeCell ref="G37:H37"/>
    <mergeCell ref="G38:H38"/>
    <mergeCell ref="D30:F30"/>
    <mergeCell ref="D31:F31"/>
    <mergeCell ref="D32:F32"/>
    <mergeCell ref="D33:F33"/>
    <mergeCell ref="G35:H35"/>
    <mergeCell ref="D37:F37"/>
    <mergeCell ref="D38:F38"/>
    <mergeCell ref="G40:H40"/>
    <mergeCell ref="G41:H41"/>
    <mergeCell ref="G39:H39"/>
    <mergeCell ref="A42:C42"/>
    <mergeCell ref="A39:C39"/>
    <mergeCell ref="D40:F40"/>
    <mergeCell ref="D41:F41"/>
    <mergeCell ref="D39:F39"/>
    <mergeCell ref="A40:C40"/>
    <mergeCell ref="A41:C41"/>
    <mergeCell ref="A43:C43"/>
    <mergeCell ref="A44:C44"/>
    <mergeCell ref="G42:H42"/>
    <mergeCell ref="G43:H43"/>
    <mergeCell ref="G44:H44"/>
    <mergeCell ref="D42:F42"/>
    <mergeCell ref="D43:F43"/>
    <mergeCell ref="D44:F44"/>
    <mergeCell ref="A29:C29"/>
    <mergeCell ref="A30:C30"/>
    <mergeCell ref="A36:H36"/>
    <mergeCell ref="G29:H29"/>
    <mergeCell ref="G30:H30"/>
    <mergeCell ref="G31:H31"/>
    <mergeCell ref="G32:H32"/>
    <mergeCell ref="G33:H33"/>
    <mergeCell ref="G34:H34"/>
    <mergeCell ref="D29:F29"/>
    <mergeCell ref="D45:F45"/>
    <mergeCell ref="D48:F48"/>
    <mergeCell ref="D51:F51"/>
    <mergeCell ref="G45:H45"/>
    <mergeCell ref="D46:F46"/>
    <mergeCell ref="G46:H46"/>
    <mergeCell ref="D47:F47"/>
    <mergeCell ref="G47:H47"/>
    <mergeCell ref="G48:H48"/>
    <mergeCell ref="D49:F49"/>
    <mergeCell ref="G49:H49"/>
    <mergeCell ref="D50:F50"/>
    <mergeCell ref="G50:H50"/>
    <mergeCell ref="G51:H51"/>
    <mergeCell ref="A55:C55"/>
    <mergeCell ref="A56:C56"/>
    <mergeCell ref="G55:H55"/>
    <mergeCell ref="G56:H56"/>
    <mergeCell ref="G57:H57"/>
    <mergeCell ref="A58:H58"/>
    <mergeCell ref="A57:C57"/>
    <mergeCell ref="D53:F53"/>
    <mergeCell ref="D54:F54"/>
    <mergeCell ref="D55:F55"/>
    <mergeCell ref="D56:F56"/>
    <mergeCell ref="D57:F57"/>
    <mergeCell ref="G53:H53"/>
    <mergeCell ref="G54:H54"/>
  </mergeCells>
  <printOptions/>
  <pageMargins left="0.8661417322834646" right="0.3937007874015748" top="0.5905511811023623" bottom="0.5905511811023623" header="0.1968503937007874" footer="0.1968503937007874"/>
  <pageSetup firstPageNumber="15" useFirstPageNumber="1" horizontalDpi="600" verticalDpi="600" orientation="portrait" paperSize="9" r:id="rId1"/>
  <headerFooter alignWithMargins="0">
    <oddHeader>&amp;C44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85" zoomScaleNormal="70" zoomScaleSheetLayoutView="85" workbookViewId="0" topLeftCell="A55">
      <selection activeCell="C72" sqref="C72"/>
    </sheetView>
  </sheetViews>
  <sheetFormatPr defaultColWidth="9.00390625" defaultRowHeight="15.75"/>
  <cols>
    <col min="1" max="1" width="41.75390625" style="0" customWidth="1"/>
    <col min="2" max="2" width="12.625" style="0" customWidth="1"/>
    <col min="3" max="3" width="26.25390625" style="0" customWidth="1"/>
  </cols>
  <sheetData>
    <row r="1" spans="1:8" ht="15.75">
      <c r="A1" s="163" t="s">
        <v>382</v>
      </c>
      <c r="B1" s="163" t="s">
        <v>386</v>
      </c>
      <c r="C1" s="163"/>
      <c r="D1" s="163"/>
      <c r="E1" s="163"/>
      <c r="F1" s="163"/>
      <c r="G1" s="163"/>
      <c r="H1" s="163"/>
    </row>
    <row r="2" spans="1:8" ht="15.75">
      <c r="A2" s="162"/>
      <c r="B2" s="193" t="s">
        <v>243</v>
      </c>
      <c r="C2" s="193"/>
      <c r="D2" s="163"/>
      <c r="E2" s="163"/>
      <c r="F2" s="163"/>
      <c r="G2" s="163"/>
      <c r="H2" s="163"/>
    </row>
    <row r="3" spans="1:8" ht="15.75">
      <c r="A3" s="162"/>
      <c r="B3" s="193" t="s">
        <v>245</v>
      </c>
      <c r="C3" s="193"/>
      <c r="D3" s="193"/>
      <c r="E3" s="193"/>
      <c r="F3" s="193"/>
      <c r="G3" s="193"/>
      <c r="H3" s="193"/>
    </row>
    <row r="4" spans="1:8" ht="15.75">
      <c r="A4" s="162"/>
      <c r="B4" s="193" t="s">
        <v>244</v>
      </c>
      <c r="C4" s="193"/>
      <c r="D4" s="202"/>
      <c r="E4" s="202"/>
      <c r="F4" s="202"/>
      <c r="G4" s="202"/>
      <c r="H4" s="202"/>
    </row>
    <row r="5" spans="1:8" ht="15.75">
      <c r="A5" s="162"/>
      <c r="B5" s="193" t="s">
        <v>44</v>
      </c>
      <c r="C5" s="193"/>
      <c r="D5" s="193"/>
      <c r="E5" s="193"/>
      <c r="F5" s="193"/>
      <c r="G5" s="193"/>
      <c r="H5" s="193"/>
    </row>
    <row r="6" spans="1:8" ht="15.75">
      <c r="A6" s="162"/>
      <c r="B6" s="193" t="s">
        <v>355</v>
      </c>
      <c r="C6" s="193"/>
      <c r="D6" s="193"/>
      <c r="E6" s="193"/>
      <c r="F6" s="193"/>
      <c r="G6" s="193"/>
      <c r="H6" s="193"/>
    </row>
    <row r="7" spans="1:8" ht="15.75">
      <c r="A7" s="162"/>
      <c r="B7" s="193" t="s">
        <v>45</v>
      </c>
      <c r="C7" s="193"/>
      <c r="D7" s="193"/>
      <c r="E7" s="193"/>
      <c r="F7" s="193"/>
      <c r="G7" s="193"/>
      <c r="H7" s="193"/>
    </row>
    <row r="8" spans="1:8" ht="15.75">
      <c r="A8" s="162"/>
      <c r="B8" s="193" t="s">
        <v>389</v>
      </c>
      <c r="C8" s="193"/>
      <c r="D8" s="193"/>
      <c r="E8" s="193"/>
      <c r="F8" s="193"/>
      <c r="G8" s="193"/>
      <c r="H8" s="193"/>
    </row>
    <row r="9" spans="1:8" ht="15.75">
      <c r="A9" s="4"/>
      <c r="B9" s="38"/>
      <c r="C9" s="38"/>
      <c r="D9" s="38"/>
      <c r="E9" s="38"/>
      <c r="F9" s="38"/>
      <c r="G9" s="38"/>
      <c r="H9" s="38"/>
    </row>
    <row r="10" spans="1:3" ht="62.25" customHeight="1">
      <c r="A10" s="201" t="s">
        <v>402</v>
      </c>
      <c r="B10" s="201"/>
      <c r="C10" s="201"/>
    </row>
    <row r="12" spans="1:3" ht="80.25" customHeight="1">
      <c r="A12" s="40" t="s">
        <v>71</v>
      </c>
      <c r="B12" s="85" t="s">
        <v>173</v>
      </c>
      <c r="C12" s="85" t="s">
        <v>258</v>
      </c>
    </row>
    <row r="13" spans="1:3" ht="7.5" customHeight="1">
      <c r="A13" s="43"/>
      <c r="B13" s="45"/>
      <c r="C13" s="93">
        <v>1415</v>
      </c>
    </row>
    <row r="14" spans="1:3" ht="15.75">
      <c r="A14" s="55" t="s">
        <v>174</v>
      </c>
      <c r="B14" s="89"/>
      <c r="C14" s="70" t="s">
        <v>181</v>
      </c>
    </row>
    <row r="15" spans="1:3" ht="15.75">
      <c r="A15" s="47"/>
      <c r="B15" s="53"/>
      <c r="C15" s="87"/>
    </row>
    <row r="16" spans="1:3" ht="15.75">
      <c r="A16" s="47" t="s">
        <v>182</v>
      </c>
      <c r="B16" s="53"/>
      <c r="C16" s="87"/>
    </row>
    <row r="17" spans="1:3" ht="31.5">
      <c r="A17" s="47" t="s">
        <v>183</v>
      </c>
      <c r="B17" s="53">
        <f>C17*C13</f>
        <v>4103.5</v>
      </c>
      <c r="C17" s="34">
        <v>2.9</v>
      </c>
    </row>
    <row r="18" spans="1:3" ht="15.75">
      <c r="A18" s="47"/>
      <c r="B18" s="8"/>
      <c r="C18" s="80"/>
    </row>
    <row r="19" spans="1:3" ht="94.5">
      <c r="A19" s="90" t="s">
        <v>175</v>
      </c>
      <c r="B19" s="53">
        <f>C19*C13</f>
        <v>3339.3999999999996</v>
      </c>
      <c r="C19" s="92">
        <v>2.36</v>
      </c>
    </row>
    <row r="20" spans="1:3" ht="15.75">
      <c r="A20" s="47"/>
      <c r="B20" s="53"/>
      <c r="C20" s="80"/>
    </row>
    <row r="21" spans="1:3" ht="15.75">
      <c r="A21" s="47" t="s">
        <v>176</v>
      </c>
      <c r="B21" s="53"/>
      <c r="C21" s="80"/>
    </row>
    <row r="22" spans="1:3" ht="94.5">
      <c r="A22" s="90" t="s">
        <v>177</v>
      </c>
      <c r="B22" s="53">
        <f>C22*C13</f>
        <v>3339.3999999999996</v>
      </c>
      <c r="C22" s="34">
        <v>2.36</v>
      </c>
    </row>
    <row r="23" spans="1:3" ht="15.75">
      <c r="A23" s="8"/>
      <c r="B23" s="53"/>
      <c r="C23" s="34"/>
    </row>
    <row r="24" spans="1:3" ht="46.5" customHeight="1">
      <c r="A24" s="47" t="s">
        <v>178</v>
      </c>
      <c r="B24" s="53">
        <f>C24*C13</f>
        <v>3212.05</v>
      </c>
      <c r="C24" s="34">
        <v>2.27</v>
      </c>
    </row>
    <row r="25" spans="1:3" ht="21" customHeight="1">
      <c r="A25" s="47" t="s">
        <v>179</v>
      </c>
      <c r="B25" s="53"/>
      <c r="C25" s="34"/>
    </row>
    <row r="26" spans="1:3" ht="47.25">
      <c r="A26" s="46" t="s">
        <v>180</v>
      </c>
      <c r="B26" s="69">
        <f>C26*C13</f>
        <v>2957.35</v>
      </c>
      <c r="C26" s="37">
        <v>2.09</v>
      </c>
    </row>
    <row r="27" spans="2:3" ht="15.75">
      <c r="B27" s="91"/>
      <c r="C27" s="94"/>
    </row>
    <row r="28" spans="2:3" ht="15.75">
      <c r="B28" s="91"/>
      <c r="C28" s="48"/>
    </row>
    <row r="29" spans="2:3" ht="15.75">
      <c r="B29" s="91"/>
      <c r="C29" s="48"/>
    </row>
    <row r="30" spans="2:3" ht="15.75">
      <c r="B30" s="91"/>
      <c r="C30" s="48"/>
    </row>
    <row r="31" spans="2:3" ht="19.5" customHeight="1">
      <c r="B31" s="91"/>
      <c r="C31" s="140" t="s">
        <v>367</v>
      </c>
    </row>
    <row r="32" spans="1:3" ht="76.5" customHeight="1">
      <c r="A32" s="40" t="s">
        <v>71</v>
      </c>
      <c r="B32" s="85" t="s">
        <v>173</v>
      </c>
      <c r="C32" s="85" t="s">
        <v>258</v>
      </c>
    </row>
    <row r="33" spans="1:3" ht="8.25" customHeight="1">
      <c r="A33" s="43"/>
      <c r="B33" s="45"/>
      <c r="C33" s="52">
        <v>1415</v>
      </c>
    </row>
    <row r="34" spans="1:3" ht="189">
      <c r="A34" s="165" t="s">
        <v>184</v>
      </c>
      <c r="B34" s="89">
        <f>C34*C33</f>
        <v>2830</v>
      </c>
      <c r="C34" s="95">
        <v>2</v>
      </c>
    </row>
    <row r="35" spans="1:3" ht="15.75">
      <c r="A35" s="47"/>
      <c r="B35" s="53"/>
      <c r="C35" s="34"/>
    </row>
    <row r="36" spans="1:3" ht="31.5">
      <c r="A36" s="47" t="s">
        <v>185</v>
      </c>
      <c r="B36" s="53"/>
      <c r="C36" s="34"/>
    </row>
    <row r="37" spans="1:3" ht="31.5">
      <c r="A37" s="47" t="s">
        <v>186</v>
      </c>
      <c r="B37" s="53">
        <f>C37*C33</f>
        <v>2575.3</v>
      </c>
      <c r="C37" s="34">
        <v>1.82</v>
      </c>
    </row>
    <row r="38" spans="1:3" ht="15.75">
      <c r="A38" s="47"/>
      <c r="B38" s="53"/>
      <c r="C38" s="80"/>
    </row>
    <row r="39" spans="1:3" ht="78.75">
      <c r="A39" s="47" t="s">
        <v>187</v>
      </c>
      <c r="B39" s="53">
        <f>C39*C33</f>
        <v>2447.95</v>
      </c>
      <c r="C39" s="34">
        <v>1.73</v>
      </c>
    </row>
    <row r="40" spans="1:3" ht="15.75">
      <c r="A40" s="47"/>
      <c r="B40" s="53"/>
      <c r="C40" s="34"/>
    </row>
    <row r="41" spans="1:3" ht="15.75">
      <c r="A41" s="47" t="s">
        <v>193</v>
      </c>
      <c r="B41" s="53"/>
      <c r="C41" s="34"/>
    </row>
    <row r="42" spans="1:3" ht="47.25">
      <c r="A42" s="47" t="s">
        <v>194</v>
      </c>
      <c r="B42" s="53">
        <f>C42*C33</f>
        <v>1924.4</v>
      </c>
      <c r="C42" s="34">
        <v>1.36</v>
      </c>
    </row>
    <row r="43" spans="1:3" ht="15.75">
      <c r="A43" s="47"/>
      <c r="B43" s="53"/>
      <c r="C43" s="34"/>
    </row>
    <row r="44" spans="1:3" ht="15.75">
      <c r="A44" s="47" t="s">
        <v>188</v>
      </c>
      <c r="B44" s="53">
        <f>C44*C33</f>
        <v>1797.05</v>
      </c>
      <c r="C44" s="34">
        <v>1.27</v>
      </c>
    </row>
    <row r="45" spans="1:3" ht="15.75">
      <c r="A45" s="47"/>
      <c r="B45" s="53"/>
      <c r="C45" s="34"/>
    </row>
    <row r="46" spans="1:3" ht="31.5">
      <c r="A46" s="47" t="s">
        <v>189</v>
      </c>
      <c r="B46" s="53"/>
      <c r="C46" s="34"/>
    </row>
    <row r="47" spans="1:3" ht="15.75">
      <c r="A47" s="47" t="s">
        <v>190</v>
      </c>
      <c r="B47" s="53">
        <f>C47*C33</f>
        <v>2575.3</v>
      </c>
      <c r="C47" s="34">
        <v>1.82</v>
      </c>
    </row>
    <row r="48" spans="1:3" ht="15.75">
      <c r="A48" s="47"/>
      <c r="B48" s="8"/>
      <c r="C48" s="34"/>
    </row>
    <row r="49" spans="1:3" ht="47.25">
      <c r="A49" s="47" t="s">
        <v>195</v>
      </c>
      <c r="B49" s="8"/>
      <c r="C49" s="34"/>
    </row>
    <row r="50" spans="1:3" ht="15.75">
      <c r="A50" s="47" t="s">
        <v>196</v>
      </c>
      <c r="B50" s="53">
        <f>C50*C33</f>
        <v>2320.6</v>
      </c>
      <c r="C50" s="34">
        <v>1.64</v>
      </c>
    </row>
    <row r="51" spans="1:3" ht="15.75">
      <c r="A51" s="47" t="s">
        <v>197</v>
      </c>
      <c r="B51" s="53">
        <f>C51*C33</f>
        <v>2051.75</v>
      </c>
      <c r="C51" s="34">
        <v>1.45</v>
      </c>
    </row>
    <row r="52" spans="1:3" ht="15.75">
      <c r="A52" s="46" t="s">
        <v>198</v>
      </c>
      <c r="B52" s="69">
        <f>C52*C33</f>
        <v>1924.4</v>
      </c>
      <c r="C52" s="37">
        <v>1.36</v>
      </c>
    </row>
    <row r="55" spans="2:3" ht="20.25" customHeight="1">
      <c r="B55" s="91"/>
      <c r="C55" s="140" t="s">
        <v>367</v>
      </c>
    </row>
    <row r="56" spans="1:3" ht="87" customHeight="1">
      <c r="A56" s="40" t="s">
        <v>71</v>
      </c>
      <c r="B56" s="85" t="s">
        <v>173</v>
      </c>
      <c r="C56" s="85" t="s">
        <v>258</v>
      </c>
    </row>
    <row r="57" spans="1:3" ht="6" customHeight="1">
      <c r="A57" s="43"/>
      <c r="B57" s="45"/>
      <c r="C57" s="52">
        <v>1415</v>
      </c>
    </row>
    <row r="58" spans="1:3" ht="63">
      <c r="A58" s="55" t="s">
        <v>199</v>
      </c>
      <c r="B58" s="89">
        <f>C58*C57</f>
        <v>2320.6</v>
      </c>
      <c r="C58" s="72">
        <v>1.64</v>
      </c>
    </row>
    <row r="59" spans="1:3" ht="15.75">
      <c r="A59" s="47"/>
      <c r="B59" s="53"/>
      <c r="C59" s="34"/>
    </row>
    <row r="60" spans="1:3" ht="31.5">
      <c r="A60" s="47" t="s">
        <v>202</v>
      </c>
      <c r="B60" s="8"/>
      <c r="C60" s="34"/>
    </row>
    <row r="61" spans="1:3" ht="15.75">
      <c r="A61" s="47" t="s">
        <v>403</v>
      </c>
      <c r="B61" s="8"/>
      <c r="C61" s="34"/>
    </row>
    <row r="62" spans="1:3" ht="15.75">
      <c r="A62" s="47" t="s">
        <v>200</v>
      </c>
      <c r="B62" s="32">
        <f>C62*C57</f>
        <v>2122.5</v>
      </c>
      <c r="C62" s="34">
        <v>1.5</v>
      </c>
    </row>
    <row r="63" spans="1:3" ht="15.75">
      <c r="A63" s="47" t="s">
        <v>192</v>
      </c>
      <c r="B63" s="53">
        <f>C63*C57</f>
        <v>1924.4</v>
      </c>
      <c r="C63" s="34">
        <v>1.36</v>
      </c>
    </row>
    <row r="64" spans="1:3" ht="15.75">
      <c r="A64" s="8"/>
      <c r="B64" s="53"/>
      <c r="C64" s="34"/>
    </row>
    <row r="65" spans="1:3" ht="15.75">
      <c r="A65" s="47" t="s">
        <v>201</v>
      </c>
      <c r="B65" s="53"/>
      <c r="C65" s="34"/>
    </row>
    <row r="66" spans="1:3" ht="28.5" customHeight="1">
      <c r="A66" s="47" t="s">
        <v>404</v>
      </c>
      <c r="B66" s="53">
        <f>C66*C57</f>
        <v>1797.05</v>
      </c>
      <c r="C66" s="34">
        <v>1.27</v>
      </c>
    </row>
    <row r="67" spans="1:3" ht="15.75">
      <c r="A67" s="47"/>
      <c r="B67" s="53"/>
      <c r="C67" s="34"/>
    </row>
    <row r="68" spans="1:3" ht="15.75">
      <c r="A68" s="47" t="s">
        <v>401</v>
      </c>
      <c r="B68" s="53"/>
      <c r="C68" s="34"/>
    </row>
    <row r="69" spans="1:3" ht="15.75">
      <c r="A69" s="47" t="s">
        <v>191</v>
      </c>
      <c r="B69" s="53">
        <f>C69*C57</f>
        <v>1669.6999999999998</v>
      </c>
      <c r="C69" s="34">
        <v>1.18</v>
      </c>
    </row>
    <row r="70" spans="1:3" ht="15.75">
      <c r="A70" s="47" t="s">
        <v>192</v>
      </c>
      <c r="B70" s="53">
        <f>C70*C57</f>
        <v>1542.3500000000001</v>
      </c>
      <c r="C70" s="34">
        <v>1.09</v>
      </c>
    </row>
    <row r="71" spans="1:3" ht="15.75">
      <c r="A71" s="47"/>
      <c r="B71" s="53"/>
      <c r="C71" s="34"/>
    </row>
    <row r="72" spans="1:3" ht="32.25" customHeight="1">
      <c r="A72" s="90" t="s">
        <v>405</v>
      </c>
      <c r="B72" s="53">
        <f>C72*C57</f>
        <v>1415</v>
      </c>
      <c r="C72" s="34">
        <v>1</v>
      </c>
    </row>
    <row r="73" spans="1:3" ht="15.75">
      <c r="A73" s="8"/>
      <c r="B73" s="53"/>
      <c r="C73" s="34"/>
    </row>
    <row r="74" spans="1:3" ht="15.75">
      <c r="A74" s="47" t="s">
        <v>387</v>
      </c>
      <c r="B74" s="53">
        <f>C74*C57</f>
        <v>1839.5</v>
      </c>
      <c r="C74" s="34">
        <v>1.3</v>
      </c>
    </row>
    <row r="75" spans="1:3" ht="15.75">
      <c r="A75" s="47"/>
      <c r="B75" s="53"/>
      <c r="C75" s="34"/>
    </row>
    <row r="76" spans="1:3" ht="47.25">
      <c r="A76" s="47" t="s">
        <v>172</v>
      </c>
      <c r="B76" s="53">
        <f>C76*C57</f>
        <v>1698</v>
      </c>
      <c r="C76" s="34">
        <v>1.2</v>
      </c>
    </row>
    <row r="77" spans="1:3" ht="15.75">
      <c r="A77" s="47"/>
      <c r="B77" s="53"/>
      <c r="C77" s="34"/>
    </row>
    <row r="78" spans="1:3" ht="47.25">
      <c r="A78" s="90" t="s">
        <v>168</v>
      </c>
      <c r="B78" s="53">
        <f>C78*C57</f>
        <v>1556.5000000000002</v>
      </c>
      <c r="C78" s="34">
        <v>1.1</v>
      </c>
    </row>
    <row r="79" spans="1:3" ht="15.75">
      <c r="A79" s="47"/>
      <c r="B79" s="53"/>
      <c r="C79" s="34"/>
    </row>
    <row r="80" spans="1:3" ht="15.75">
      <c r="A80" s="46" t="s">
        <v>169</v>
      </c>
      <c r="B80" s="69">
        <f>C80*C57</f>
        <v>1273.5</v>
      </c>
      <c r="C80" s="37">
        <v>0.9</v>
      </c>
    </row>
    <row r="82" ht="15.75">
      <c r="A82" s="83" t="s">
        <v>67</v>
      </c>
    </row>
    <row r="83" spans="1:3" ht="72" customHeight="1">
      <c r="A83" s="238" t="s">
        <v>203</v>
      </c>
      <c r="B83" s="238"/>
      <c r="C83" s="238"/>
    </row>
  </sheetData>
  <mergeCells count="15">
    <mergeCell ref="B2:C2"/>
    <mergeCell ref="B3:C3"/>
    <mergeCell ref="D3:H3"/>
    <mergeCell ref="B4:C4"/>
    <mergeCell ref="D4:H4"/>
    <mergeCell ref="B5:C5"/>
    <mergeCell ref="D5:H5"/>
    <mergeCell ref="B6:C6"/>
    <mergeCell ref="D6:H6"/>
    <mergeCell ref="A10:C10"/>
    <mergeCell ref="A83:C83"/>
    <mergeCell ref="B7:C7"/>
    <mergeCell ref="D7:H7"/>
    <mergeCell ref="B8:C8"/>
    <mergeCell ref="D8:H8"/>
  </mergeCells>
  <printOptions/>
  <pageMargins left="0.8661417322834646" right="0.5905511811023623" top="0.5905511811023623" bottom="0.5905511811023623" header="0.1968503937007874" footer="0.1968503937007874"/>
  <pageSetup firstPageNumber="17" useFirstPageNumber="1" horizontalDpi="600" verticalDpi="600" orientation="portrait" paperSize="9" r:id="rId1"/>
  <headerFooter alignWithMargins="0">
    <oddHeader>&amp;C47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96"/>
  <sheetViews>
    <sheetView view="pageBreakPreview" zoomScaleSheetLayoutView="100" workbookViewId="0" topLeftCell="A1">
      <selection activeCell="D45" sqref="D45"/>
    </sheetView>
  </sheetViews>
  <sheetFormatPr defaultColWidth="9.00390625" defaultRowHeight="15.75"/>
  <cols>
    <col min="1" max="1" width="37.625" style="0" customWidth="1"/>
    <col min="2" max="2" width="43.375" style="0" customWidth="1"/>
  </cols>
  <sheetData>
    <row r="1" ht="15.75">
      <c r="B1" s="164" t="s">
        <v>388</v>
      </c>
    </row>
    <row r="2" ht="15.75">
      <c r="B2" s="164" t="s">
        <v>243</v>
      </c>
    </row>
    <row r="3" ht="15.75">
      <c r="B3" s="164" t="s">
        <v>245</v>
      </c>
    </row>
    <row r="4" ht="15.75">
      <c r="B4" s="164" t="s">
        <v>244</v>
      </c>
    </row>
    <row r="5" ht="15.75">
      <c r="B5" s="164" t="s">
        <v>44</v>
      </c>
    </row>
    <row r="6" ht="15.75">
      <c r="B6" s="164" t="s">
        <v>355</v>
      </c>
    </row>
    <row r="7" ht="15.75">
      <c r="B7" s="164" t="s">
        <v>45</v>
      </c>
    </row>
    <row r="8" ht="15.75">
      <c r="B8" s="164" t="s">
        <v>389</v>
      </c>
    </row>
    <row r="10" spans="1:2" ht="73.5" customHeight="1">
      <c r="A10" s="240" t="s">
        <v>300</v>
      </c>
      <c r="B10" s="241"/>
    </row>
    <row r="11" spans="1:2" ht="15.75">
      <c r="A11" s="171" t="s">
        <v>259</v>
      </c>
      <c r="B11" s="171" t="s">
        <v>260</v>
      </c>
    </row>
    <row r="12" spans="1:2" ht="18.75" customHeight="1">
      <c r="A12" s="239"/>
      <c r="B12" s="239"/>
    </row>
    <row r="13" spans="1:2" ht="15.75">
      <c r="A13" s="132" t="s">
        <v>261</v>
      </c>
      <c r="B13" s="135"/>
    </row>
    <row r="14" spans="1:2" ht="15.75">
      <c r="A14" s="133" t="s">
        <v>262</v>
      </c>
      <c r="B14" s="136" t="s">
        <v>263</v>
      </c>
    </row>
    <row r="15" spans="1:2" ht="20.25" customHeight="1">
      <c r="A15" s="134"/>
      <c r="B15" s="136" t="s">
        <v>264</v>
      </c>
    </row>
    <row r="16" spans="1:2" ht="15.75">
      <c r="A16" s="244" t="s">
        <v>265</v>
      </c>
      <c r="B16" s="77" t="s">
        <v>266</v>
      </c>
    </row>
    <row r="17" spans="1:2" ht="15.75">
      <c r="A17" s="245"/>
      <c r="B17" s="136" t="s">
        <v>267</v>
      </c>
    </row>
    <row r="18" spans="1:2" ht="26.25" customHeight="1">
      <c r="A18" s="245"/>
      <c r="B18" s="136" t="s">
        <v>268</v>
      </c>
    </row>
    <row r="19" spans="1:2" ht="15.75">
      <c r="A19" s="245" t="s">
        <v>269</v>
      </c>
      <c r="B19" s="77" t="s">
        <v>301</v>
      </c>
    </row>
    <row r="20" spans="1:2" ht="15.75">
      <c r="A20" s="245"/>
      <c r="B20" s="136" t="s">
        <v>309</v>
      </c>
    </row>
    <row r="21" spans="1:2" ht="31.5">
      <c r="A21" s="245"/>
      <c r="B21" s="136" t="s">
        <v>308</v>
      </c>
    </row>
    <row r="22" spans="1:2" ht="38.25" customHeight="1">
      <c r="A22" s="245"/>
      <c r="B22" s="136" t="s">
        <v>310</v>
      </c>
    </row>
    <row r="23" spans="1:2" ht="15.75">
      <c r="A23" s="245" t="s">
        <v>297</v>
      </c>
      <c r="B23" s="77" t="s">
        <v>301</v>
      </c>
    </row>
    <row r="24" spans="1:2" ht="63">
      <c r="A24" s="245"/>
      <c r="B24" s="136" t="s">
        <v>311</v>
      </c>
    </row>
    <row r="25" spans="1:2" ht="39" customHeight="1">
      <c r="A25" s="246"/>
      <c r="B25" s="130" t="s">
        <v>312</v>
      </c>
    </row>
    <row r="26" spans="1:2" ht="15.75">
      <c r="A26" s="137" t="s">
        <v>298</v>
      </c>
      <c r="B26" s="138" t="s">
        <v>270</v>
      </c>
    </row>
    <row r="27" spans="1:2" ht="15.75">
      <c r="A27" s="133" t="s">
        <v>299</v>
      </c>
      <c r="B27" s="130" t="s">
        <v>302</v>
      </c>
    </row>
    <row r="28" spans="1:2" ht="15.75">
      <c r="A28" s="133"/>
      <c r="B28" s="130" t="s">
        <v>303</v>
      </c>
    </row>
    <row r="29" spans="1:2" ht="19.5" customHeight="1">
      <c r="A29" s="133"/>
      <c r="B29" s="130" t="s">
        <v>304</v>
      </c>
    </row>
    <row r="30" spans="1:2" ht="63">
      <c r="A30" s="137" t="s">
        <v>305</v>
      </c>
      <c r="B30" s="138" t="s">
        <v>368</v>
      </c>
    </row>
    <row r="31" spans="1:2" ht="6.75" customHeight="1">
      <c r="A31" s="134"/>
      <c r="B31" s="131"/>
    </row>
    <row r="32" spans="1:2" ht="71.25" customHeight="1">
      <c r="A32" s="127" t="s">
        <v>369</v>
      </c>
      <c r="B32" s="127" t="s">
        <v>271</v>
      </c>
    </row>
    <row r="33" spans="1:2" ht="15" customHeight="1">
      <c r="A33" s="129"/>
      <c r="B33" s="129"/>
    </row>
    <row r="34" spans="1:2" ht="15" customHeight="1">
      <c r="A34" s="129"/>
      <c r="B34" s="129"/>
    </row>
    <row r="35" spans="1:2" ht="19.5" customHeight="1">
      <c r="A35" s="129"/>
      <c r="B35" s="139" t="s">
        <v>370</v>
      </c>
    </row>
    <row r="36" spans="1:2" ht="20.25" customHeight="1">
      <c r="A36" s="127" t="s">
        <v>306</v>
      </c>
      <c r="B36" s="138" t="s">
        <v>307</v>
      </c>
    </row>
    <row r="37" spans="1:2" ht="15.75">
      <c r="A37" s="245" t="s">
        <v>315</v>
      </c>
      <c r="B37" s="149" t="s">
        <v>272</v>
      </c>
    </row>
    <row r="38" spans="1:2" ht="16.5" customHeight="1">
      <c r="A38" s="245"/>
      <c r="B38" s="130" t="s">
        <v>316</v>
      </c>
    </row>
    <row r="39" spans="1:2" ht="31.5">
      <c r="A39" s="245"/>
      <c r="B39" s="130" t="s">
        <v>317</v>
      </c>
    </row>
    <row r="40" spans="1:2" ht="47.25">
      <c r="A40" s="245"/>
      <c r="B40" s="130" t="s">
        <v>320</v>
      </c>
    </row>
    <row r="41" spans="1:2" ht="15.75">
      <c r="A41" s="245"/>
      <c r="B41" s="130" t="s">
        <v>318</v>
      </c>
    </row>
    <row r="42" spans="1:2" ht="47.25">
      <c r="A42" s="245"/>
      <c r="B42" s="130" t="s">
        <v>319</v>
      </c>
    </row>
    <row r="43" spans="1:2" ht="6" customHeight="1">
      <c r="A43" s="245"/>
      <c r="B43" s="130"/>
    </row>
    <row r="44" spans="1:2" ht="15.75">
      <c r="A44" s="245"/>
      <c r="B44" s="150" t="s">
        <v>273</v>
      </c>
    </row>
    <row r="45" spans="1:2" ht="18" customHeight="1">
      <c r="A45" s="245"/>
      <c r="B45" s="130" t="s">
        <v>321</v>
      </c>
    </row>
    <row r="46" spans="1:2" ht="14.25" customHeight="1">
      <c r="A46" s="245"/>
      <c r="B46" s="130" t="s">
        <v>322</v>
      </c>
    </row>
    <row r="47" spans="1:2" ht="31.5">
      <c r="A47" s="245"/>
      <c r="B47" s="130" t="s">
        <v>323</v>
      </c>
    </row>
    <row r="48" spans="1:2" ht="31.5">
      <c r="A48" s="245"/>
      <c r="B48" s="130" t="s">
        <v>324</v>
      </c>
    </row>
    <row r="49" spans="1:2" ht="50.25" customHeight="1">
      <c r="A49" s="245"/>
      <c r="B49" s="130" t="s">
        <v>274</v>
      </c>
    </row>
    <row r="50" spans="1:2" ht="15.75">
      <c r="A50" s="245"/>
      <c r="B50" s="150" t="s">
        <v>275</v>
      </c>
    </row>
    <row r="51" spans="1:2" ht="31.5">
      <c r="A51" s="245"/>
      <c r="B51" s="130" t="s">
        <v>325</v>
      </c>
    </row>
    <row r="52" spans="1:2" ht="15.75">
      <c r="A52" s="245"/>
      <c r="B52" s="130" t="s">
        <v>326</v>
      </c>
    </row>
    <row r="53" spans="1:2" ht="49.5" customHeight="1">
      <c r="A53" s="245"/>
      <c r="B53" s="130" t="s">
        <v>276</v>
      </c>
    </row>
    <row r="54" spans="1:2" ht="15.75">
      <c r="A54" s="245"/>
      <c r="B54" s="150" t="s">
        <v>277</v>
      </c>
    </row>
    <row r="55" spans="1:2" ht="31.5">
      <c r="A55" s="245"/>
      <c r="B55" s="130" t="s">
        <v>327</v>
      </c>
    </row>
    <row r="56" spans="1:2" ht="15.75">
      <c r="A56" s="245"/>
      <c r="B56" s="130" t="s">
        <v>328</v>
      </c>
    </row>
    <row r="57" spans="1:2" ht="15.75">
      <c r="A57" s="245"/>
      <c r="B57" s="130" t="s">
        <v>329</v>
      </c>
    </row>
    <row r="58" spans="1:2" ht="33.75" customHeight="1">
      <c r="A58" s="245"/>
      <c r="B58" s="130" t="s">
        <v>330</v>
      </c>
    </row>
    <row r="59" spans="1:2" ht="17.25" customHeight="1">
      <c r="A59" s="245"/>
      <c r="B59" s="150" t="s">
        <v>278</v>
      </c>
    </row>
    <row r="60" spans="1:2" ht="36" customHeight="1">
      <c r="A60" s="246"/>
      <c r="B60" s="130" t="s">
        <v>371</v>
      </c>
    </row>
    <row r="61" spans="1:2" ht="16.5" customHeight="1">
      <c r="A61" s="137" t="s">
        <v>354</v>
      </c>
      <c r="B61" s="138" t="s">
        <v>279</v>
      </c>
    </row>
    <row r="62" spans="1:2" ht="24.75" customHeight="1">
      <c r="A62" s="134" t="s">
        <v>331</v>
      </c>
      <c r="B62" s="130" t="s">
        <v>4</v>
      </c>
    </row>
    <row r="63" spans="1:2" ht="18" customHeight="1">
      <c r="A63" s="245" t="s">
        <v>333</v>
      </c>
      <c r="B63" s="138" t="s">
        <v>332</v>
      </c>
    </row>
    <row r="64" spans="1:2" ht="21.75" customHeight="1">
      <c r="A64" s="245"/>
      <c r="B64" s="131" t="s">
        <v>5</v>
      </c>
    </row>
    <row r="67" spans="1:2" ht="20.25" customHeight="1">
      <c r="A67" s="242" t="s">
        <v>370</v>
      </c>
      <c r="B67" s="243"/>
    </row>
    <row r="68" spans="1:2" ht="34.5" customHeight="1">
      <c r="A68" s="245" t="s">
        <v>280</v>
      </c>
      <c r="B68" s="138" t="s">
        <v>6</v>
      </c>
    </row>
    <row r="69" spans="1:2" ht="33" customHeight="1">
      <c r="A69" s="245"/>
      <c r="B69" s="130" t="s">
        <v>0</v>
      </c>
    </row>
    <row r="70" spans="1:2" ht="35.25" customHeight="1">
      <c r="A70" s="245"/>
      <c r="B70" s="130" t="s">
        <v>1</v>
      </c>
    </row>
    <row r="71" spans="1:2" ht="15.75">
      <c r="A71" s="245" t="s">
        <v>281</v>
      </c>
      <c r="B71" s="138" t="s">
        <v>2</v>
      </c>
    </row>
    <row r="72" spans="1:2" ht="66.75" customHeight="1">
      <c r="A72" s="245"/>
      <c r="B72" s="131" t="s">
        <v>3</v>
      </c>
    </row>
    <row r="73" spans="1:2" ht="15.75">
      <c r="A73" s="14" t="s">
        <v>282</v>
      </c>
      <c r="B73" s="131"/>
    </row>
    <row r="74" spans="1:2" ht="53.25" customHeight="1">
      <c r="A74" s="138" t="s">
        <v>7</v>
      </c>
      <c r="B74" s="138" t="s">
        <v>8</v>
      </c>
    </row>
    <row r="75" spans="1:2" ht="15.75">
      <c r="A75" s="137" t="s">
        <v>9</v>
      </c>
      <c r="B75" s="138" t="s">
        <v>283</v>
      </c>
    </row>
    <row r="76" spans="1:2" ht="15.75">
      <c r="A76" s="133"/>
      <c r="B76" s="130" t="s">
        <v>284</v>
      </c>
    </row>
    <row r="77" spans="1:2" ht="15.75">
      <c r="A77" s="133"/>
      <c r="B77" s="130" t="s">
        <v>285</v>
      </c>
    </row>
    <row r="78" spans="1:2" ht="15.75">
      <c r="A78" s="133"/>
      <c r="B78" s="130" t="s">
        <v>286</v>
      </c>
    </row>
    <row r="79" spans="1:2" ht="15.75">
      <c r="A79" s="133"/>
      <c r="B79" s="130" t="s">
        <v>14</v>
      </c>
    </row>
    <row r="80" spans="1:2" ht="21.75" customHeight="1">
      <c r="A80" s="134"/>
      <c r="B80" s="131" t="s">
        <v>372</v>
      </c>
    </row>
    <row r="81" spans="1:2" ht="20.25" customHeight="1">
      <c r="A81" s="131" t="s">
        <v>287</v>
      </c>
      <c r="B81" s="131" t="s">
        <v>288</v>
      </c>
    </row>
    <row r="82" spans="1:2" ht="21" customHeight="1">
      <c r="A82" s="138" t="s">
        <v>289</v>
      </c>
      <c r="B82" s="127" t="s">
        <v>288</v>
      </c>
    </row>
    <row r="83" spans="1:2" ht="15.75">
      <c r="A83" s="138" t="s">
        <v>10</v>
      </c>
      <c r="B83" s="247" t="s">
        <v>288</v>
      </c>
    </row>
    <row r="84" spans="1:2" ht="15.75">
      <c r="A84" s="130" t="s">
        <v>11</v>
      </c>
      <c r="B84" s="248"/>
    </row>
    <row r="85" spans="1:2" ht="31.5">
      <c r="A85" s="138" t="s">
        <v>290</v>
      </c>
      <c r="B85" s="151"/>
    </row>
    <row r="86" spans="1:2" ht="15.75">
      <c r="A86" s="130" t="s">
        <v>291</v>
      </c>
      <c r="B86" s="152" t="s">
        <v>13</v>
      </c>
    </row>
    <row r="87" spans="1:2" ht="15.75">
      <c r="A87" s="130" t="s">
        <v>292</v>
      </c>
      <c r="B87" s="152" t="s">
        <v>373</v>
      </c>
    </row>
    <row r="88" spans="1:2" ht="15.75">
      <c r="A88" s="130"/>
      <c r="B88" s="153"/>
    </row>
    <row r="89" spans="1:2" ht="51.75" customHeight="1">
      <c r="A89" s="130" t="s">
        <v>293</v>
      </c>
      <c r="B89" s="152" t="s">
        <v>12</v>
      </c>
    </row>
    <row r="90" spans="1:2" ht="15.75">
      <c r="A90" s="130"/>
      <c r="B90" s="152" t="s">
        <v>294</v>
      </c>
    </row>
    <row r="91" spans="1:2" ht="15.75">
      <c r="A91" s="130"/>
      <c r="B91" s="152" t="s">
        <v>295</v>
      </c>
    </row>
    <row r="92" spans="1:2" ht="15.75">
      <c r="A92" s="131"/>
      <c r="B92" s="154"/>
    </row>
    <row r="93" spans="1:2" ht="31.5">
      <c r="A93" s="131" t="s">
        <v>296</v>
      </c>
      <c r="B93" s="131" t="s">
        <v>13</v>
      </c>
    </row>
    <row r="94" spans="1:2" ht="15.75">
      <c r="A94" s="126"/>
      <c r="B94" s="126"/>
    </row>
    <row r="95" ht="15.75">
      <c r="A95" s="1"/>
    </row>
    <row r="96" spans="1:2" ht="48.75" customHeight="1">
      <c r="A96" s="192"/>
      <c r="B96" s="249"/>
    </row>
  </sheetData>
  <mergeCells count="13">
    <mergeCell ref="B83:B84"/>
    <mergeCell ref="A96:B96"/>
    <mergeCell ref="A37:A60"/>
    <mergeCell ref="A63:A64"/>
    <mergeCell ref="A68:A70"/>
    <mergeCell ref="A71:A72"/>
    <mergeCell ref="B11:B12"/>
    <mergeCell ref="A10:B10"/>
    <mergeCell ref="A67:B67"/>
    <mergeCell ref="A16:A18"/>
    <mergeCell ref="A19:A22"/>
    <mergeCell ref="A23:A25"/>
    <mergeCell ref="A11:A12"/>
  </mergeCells>
  <printOptions/>
  <pageMargins left="0.8661417322834646" right="0.5905511811023623" top="0.5905511811023623" bottom="0.5905511811023623" header="0.38" footer="0.5118110236220472"/>
  <pageSetup horizontalDpi="600" verticalDpi="600" orientation="portrait" paperSize="9" r:id="rId1"/>
  <headerFooter alignWithMargins="0">
    <oddHeader>&amp;C50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85" zoomScaleSheetLayoutView="85" workbookViewId="0" topLeftCell="A1">
      <selection activeCell="H10" sqref="H10"/>
    </sheetView>
  </sheetViews>
  <sheetFormatPr defaultColWidth="9.00390625" defaultRowHeight="15.75"/>
  <cols>
    <col min="1" max="1" width="4.375" style="0" customWidth="1"/>
    <col min="2" max="2" width="37.625" style="0" customWidth="1"/>
    <col min="3" max="3" width="43.375" style="0" customWidth="1"/>
  </cols>
  <sheetData>
    <row r="1" ht="15.75">
      <c r="C1" s="163" t="s">
        <v>375</v>
      </c>
    </row>
    <row r="2" ht="15.75">
      <c r="C2" s="164" t="s">
        <v>243</v>
      </c>
    </row>
    <row r="3" ht="15.75">
      <c r="C3" s="164" t="s">
        <v>245</v>
      </c>
    </row>
    <row r="4" ht="15.75">
      <c r="C4" s="164" t="s">
        <v>244</v>
      </c>
    </row>
    <row r="5" ht="15.75">
      <c r="C5" s="164" t="s">
        <v>44</v>
      </c>
    </row>
    <row r="6" ht="15.75">
      <c r="C6" s="164" t="s">
        <v>355</v>
      </c>
    </row>
    <row r="7" ht="15.75">
      <c r="C7" s="164" t="s">
        <v>45</v>
      </c>
    </row>
    <row r="8" ht="15.75">
      <c r="C8" s="164" t="s">
        <v>389</v>
      </c>
    </row>
    <row r="9" ht="21" customHeight="1"/>
    <row r="10" spans="1:3" ht="117.75" customHeight="1">
      <c r="A10" s="156"/>
      <c r="B10" s="254" t="s">
        <v>25</v>
      </c>
      <c r="C10" s="255"/>
    </row>
    <row r="11" spans="1:3" ht="47.25" customHeight="1">
      <c r="A11" s="155" t="s">
        <v>16</v>
      </c>
      <c r="B11" s="250" t="s">
        <v>15</v>
      </c>
      <c r="C11" s="250"/>
    </row>
    <row r="12" spans="1:3" ht="108" customHeight="1">
      <c r="A12" s="155" t="s">
        <v>17</v>
      </c>
      <c r="B12" s="256" t="s">
        <v>26</v>
      </c>
      <c r="C12" s="256"/>
    </row>
    <row r="13" spans="1:3" ht="81" customHeight="1">
      <c r="A13" s="155" t="s">
        <v>18</v>
      </c>
      <c r="B13" s="256" t="s">
        <v>27</v>
      </c>
      <c r="C13" s="256"/>
    </row>
    <row r="14" spans="1:3" ht="42" customHeight="1">
      <c r="A14" s="155" t="s">
        <v>19</v>
      </c>
      <c r="B14" s="250" t="s">
        <v>28</v>
      </c>
      <c r="C14" s="250"/>
    </row>
    <row r="15" spans="1:3" ht="84.75" customHeight="1">
      <c r="A15" s="155" t="s">
        <v>20</v>
      </c>
      <c r="B15" s="250" t="s">
        <v>29</v>
      </c>
      <c r="C15" s="250"/>
    </row>
    <row r="16" spans="1:3" ht="66.75" customHeight="1">
      <c r="A16" s="155" t="s">
        <v>21</v>
      </c>
      <c r="B16" s="250" t="s">
        <v>30</v>
      </c>
      <c r="C16" s="250"/>
    </row>
    <row r="17" spans="1:3" ht="88.5" customHeight="1">
      <c r="A17" s="155" t="s">
        <v>22</v>
      </c>
      <c r="B17" s="250" t="s">
        <v>31</v>
      </c>
      <c r="C17" s="250"/>
    </row>
    <row r="18" spans="1:3" ht="27" customHeight="1">
      <c r="A18" s="155" t="s">
        <v>23</v>
      </c>
      <c r="B18" s="250" t="s">
        <v>32</v>
      </c>
      <c r="C18" s="250"/>
    </row>
    <row r="19" spans="1:3" ht="18.75" customHeight="1">
      <c r="A19" s="155"/>
      <c r="B19" s="252"/>
      <c r="C19" s="252"/>
    </row>
    <row r="20" spans="1:3" ht="18" customHeight="1">
      <c r="A20" s="155"/>
      <c r="B20" s="252"/>
      <c r="C20" s="252"/>
    </row>
    <row r="21" spans="1:3" ht="24.75" customHeight="1">
      <c r="A21" s="155"/>
      <c r="B21" s="253" t="s">
        <v>374</v>
      </c>
      <c r="C21" s="253"/>
    </row>
    <row r="22" spans="1:3" ht="89.25" customHeight="1">
      <c r="A22" s="155" t="s">
        <v>24</v>
      </c>
      <c r="B22" s="250" t="s">
        <v>33</v>
      </c>
      <c r="C22" s="250"/>
    </row>
    <row r="23" spans="1:3" ht="159.75" customHeight="1">
      <c r="A23" s="155" t="s">
        <v>34</v>
      </c>
      <c r="B23" s="251" t="s">
        <v>37</v>
      </c>
      <c r="C23" s="251"/>
    </row>
    <row r="24" spans="1:3" ht="49.5" customHeight="1">
      <c r="A24" s="155" t="s">
        <v>35</v>
      </c>
      <c r="B24" s="251" t="s">
        <v>38</v>
      </c>
      <c r="C24" s="251"/>
    </row>
    <row r="25" spans="1:3" ht="24" customHeight="1">
      <c r="A25" s="155" t="s">
        <v>36</v>
      </c>
      <c r="B25" s="250" t="s">
        <v>39</v>
      </c>
      <c r="C25" s="251"/>
    </row>
    <row r="26" spans="1:3" ht="18.75">
      <c r="A26" s="155"/>
      <c r="B26" s="251"/>
      <c r="C26" s="251"/>
    </row>
    <row r="27" spans="1:3" ht="18.75">
      <c r="A27" s="155"/>
      <c r="B27" s="251"/>
      <c r="C27" s="251"/>
    </row>
  </sheetData>
  <mergeCells count="18"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2:C22"/>
    <mergeCell ref="B23:C23"/>
    <mergeCell ref="B24:C24"/>
    <mergeCell ref="B25:C25"/>
    <mergeCell ref="B26:C26"/>
    <mergeCell ref="B27:C27"/>
    <mergeCell ref="B19:C19"/>
    <mergeCell ref="B20:C20"/>
    <mergeCell ref="B21:C21"/>
  </mergeCells>
  <printOptions/>
  <pageMargins left="0.8661417322834646" right="0.5905511811023623" top="0.5905511811023623" bottom="0.5905511811023623" header="0.39" footer="0.5118110236220472"/>
  <pageSetup horizontalDpi="600" verticalDpi="600" orientation="portrait" paperSize="9" scale="95" r:id="rId1"/>
  <headerFooter alignWithMargins="0">
    <oddHeader>&amp;C52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2011-02-04T10:41:35Z</cp:lastPrinted>
  <dcterms:created xsi:type="dcterms:W3CDTF">2008-10-14T11:38:23Z</dcterms:created>
  <dcterms:modified xsi:type="dcterms:W3CDTF">2012-01-04T12:07:05Z</dcterms:modified>
  <cp:category/>
  <cp:version/>
  <cp:contentType/>
  <cp:contentStatus/>
</cp:coreProperties>
</file>